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17 ABR 2026\9. CUENTA PÚBLICA\INFORMACIÓN ADICIONAL\"/>
    </mc:Choice>
  </mc:AlternateContent>
  <xr:revisionPtr revIDLastSave="0" documentId="13_ncr:1_{ADB0B527-AA29-4394-BE31-39D4FC6FF854}" xr6:coauthVersionLast="47" xr6:coauthVersionMax="47" xr10:uidLastSave="{00000000-0000-0000-0000-000000000000}"/>
  <bookViews>
    <workbookView xWindow="-108" yWindow="-108" windowWidth="23256" windowHeight="12456" tabRatio="762" firstSheet="1" activeTab="1" xr2:uid="{00000000-000D-0000-FFFF-FFFF00000000}"/>
  </bookViews>
  <sheets>
    <sheet name="datos" sheetId="22" state="hidden" r:id="rId1"/>
    <sheet name="ANEXO 2" sheetId="12" r:id="rId2"/>
    <sheet name="ANEXO 3 " sheetId="24" state="hidden" r:id="rId3"/>
    <sheet name="ANEXO 3 patricia" sheetId="25" state="hidden" r:id="rId4"/>
  </sheets>
  <externalReferences>
    <externalReference r:id="rId5"/>
  </externalReferences>
  <definedNames>
    <definedName name="_xlnm._FilterDatabase" localSheetId="2" hidden="1">'ANEXO 3 '!$A$19:$U$76</definedName>
    <definedName name="_xlnm._FilterDatabase" localSheetId="3" hidden="1">'ANEXO 3 patricia'!$A$19:$U$19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2" l="1"/>
  <c r="M30" i="12"/>
  <c r="L30" i="12"/>
  <c r="O30" i="12"/>
  <c r="Q30" i="12" l="1"/>
  <c r="P30" i="12"/>
  <c r="N30" i="12"/>
  <c r="K74" i="24"/>
  <c r="K76" i="24" s="1"/>
  <c r="J74" i="24"/>
  <c r="T86" i="25"/>
  <c r="R85" i="25"/>
  <c r="Q85" i="25"/>
  <c r="P85" i="25"/>
  <c r="O85" i="25"/>
  <c r="M85" i="25"/>
  <c r="L85" i="25"/>
  <c r="K85" i="25"/>
  <c r="K87" i="25" s="1"/>
  <c r="J85" i="25"/>
  <c r="J87" i="25" s="1"/>
  <c r="S84" i="25"/>
  <c r="N84" i="25"/>
  <c r="S83" i="25"/>
  <c r="N83" i="25"/>
  <c r="S82" i="25"/>
  <c r="N82" i="25"/>
  <c r="S81" i="25"/>
  <c r="N81" i="25"/>
  <c r="S80" i="25"/>
  <c r="N80" i="25"/>
  <c r="S79" i="25"/>
  <c r="N79" i="25"/>
  <c r="S78" i="25"/>
  <c r="N78" i="25"/>
  <c r="S77" i="25"/>
  <c r="N77" i="25"/>
  <c r="S76" i="25"/>
  <c r="N76" i="25"/>
  <c r="S75" i="25"/>
  <c r="N75" i="25"/>
  <c r="S74" i="25"/>
  <c r="N74" i="25"/>
  <c r="S73" i="25"/>
  <c r="N73" i="25"/>
  <c r="S72" i="25"/>
  <c r="N72" i="25"/>
  <c r="S71" i="25"/>
  <c r="N71" i="25"/>
  <c r="S70" i="25"/>
  <c r="N70" i="25"/>
  <c r="S69" i="25"/>
  <c r="N69" i="25"/>
  <c r="S68" i="25"/>
  <c r="N68" i="25"/>
  <c r="S67" i="25"/>
  <c r="N67" i="25"/>
  <c r="S66" i="25"/>
  <c r="N66" i="25"/>
  <c r="S65" i="25"/>
  <c r="N65" i="25"/>
  <c r="S64" i="25"/>
  <c r="N64" i="25"/>
  <c r="S63" i="25"/>
  <c r="N63" i="25"/>
  <c r="S62" i="25"/>
  <c r="N62" i="25"/>
  <c r="S61" i="25"/>
  <c r="N61" i="25"/>
  <c r="S60" i="25"/>
  <c r="N60" i="25"/>
  <c r="S59" i="25"/>
  <c r="N59" i="25"/>
  <c r="S58" i="25"/>
  <c r="N58" i="25"/>
  <c r="S57" i="25"/>
  <c r="N57" i="25"/>
  <c r="S56" i="25"/>
  <c r="N56" i="25"/>
  <c r="S55" i="25"/>
  <c r="N55" i="25"/>
  <c r="S54" i="25"/>
  <c r="N54" i="25"/>
  <c r="S53" i="25"/>
  <c r="N53" i="25"/>
  <c r="S52" i="25"/>
  <c r="N52" i="25"/>
  <c r="S51" i="25"/>
  <c r="N51" i="25"/>
  <c r="S50" i="25"/>
  <c r="N50" i="25"/>
  <c r="S49" i="25"/>
  <c r="N49" i="25"/>
  <c r="S48" i="25"/>
  <c r="N48" i="25"/>
  <c r="S47" i="25"/>
  <c r="N47" i="25"/>
  <c r="S46" i="25"/>
  <c r="N46" i="25"/>
  <c r="S45" i="25"/>
  <c r="N45" i="25"/>
  <c r="S44" i="25"/>
  <c r="N44" i="25"/>
  <c r="S43" i="25"/>
  <c r="N43" i="25"/>
  <c r="S42" i="25"/>
  <c r="N42" i="25"/>
  <c r="S41" i="25"/>
  <c r="N41" i="25"/>
  <c r="S40" i="25"/>
  <c r="N40" i="25"/>
  <c r="S39" i="25"/>
  <c r="N39" i="25"/>
  <c r="S38" i="25"/>
  <c r="N38" i="25"/>
  <c r="S37" i="25"/>
  <c r="N37" i="25"/>
  <c r="S36" i="25"/>
  <c r="N36" i="25"/>
  <c r="S35" i="25"/>
  <c r="N35" i="25"/>
  <c r="S34" i="25"/>
  <c r="N34" i="25"/>
  <c r="S33" i="25"/>
  <c r="N33" i="25"/>
  <c r="S32" i="25"/>
  <c r="N32" i="25"/>
  <c r="S31" i="25"/>
  <c r="N31" i="25"/>
  <c r="S30" i="25"/>
  <c r="N30" i="25"/>
  <c r="S29" i="25"/>
  <c r="N29" i="25"/>
  <c r="S28" i="25"/>
  <c r="N28" i="25"/>
  <c r="S27" i="25"/>
  <c r="N27" i="25"/>
  <c r="S26" i="25"/>
  <c r="N26" i="25"/>
  <c r="S25" i="25"/>
  <c r="N25" i="25"/>
  <c r="S24" i="25"/>
  <c r="N24" i="25"/>
  <c r="S23" i="25"/>
  <c r="N23" i="25"/>
  <c r="S22" i="25"/>
  <c r="N22" i="25"/>
  <c r="S21" i="25"/>
  <c r="N21" i="25"/>
  <c r="S20" i="25"/>
  <c r="N20" i="25"/>
  <c r="C20" i="25"/>
  <c r="S19" i="25"/>
  <c r="N19" i="25"/>
  <c r="T75" i="24"/>
  <c r="R74" i="24"/>
  <c r="Q74" i="24"/>
  <c r="P74" i="24"/>
  <c r="O74" i="24"/>
  <c r="O76" i="24" s="1"/>
  <c r="M74" i="24"/>
  <c r="L74" i="24"/>
  <c r="S73" i="24"/>
  <c r="N73" i="24"/>
  <c r="S72" i="24"/>
  <c r="N72" i="24"/>
  <c r="S71" i="24"/>
  <c r="N71" i="24"/>
  <c r="S70" i="24"/>
  <c r="N70" i="24"/>
  <c r="S69" i="24"/>
  <c r="N69" i="24"/>
  <c r="S68" i="24"/>
  <c r="N68" i="24"/>
  <c r="S67" i="24"/>
  <c r="N67" i="24"/>
  <c r="S66" i="24"/>
  <c r="N66" i="24"/>
  <c r="S65" i="24"/>
  <c r="N65" i="24"/>
  <c r="S64" i="24"/>
  <c r="N64" i="24"/>
  <c r="S63" i="24"/>
  <c r="N63" i="24"/>
  <c r="S62" i="24"/>
  <c r="N62" i="24"/>
  <c r="S61" i="24"/>
  <c r="N61" i="24"/>
  <c r="S60" i="24"/>
  <c r="N60" i="24"/>
  <c r="S59" i="24"/>
  <c r="N59" i="24"/>
  <c r="S58" i="24"/>
  <c r="N58" i="24"/>
  <c r="S57" i="24"/>
  <c r="N57" i="24"/>
  <c r="S56" i="24"/>
  <c r="N56" i="24"/>
  <c r="S55" i="24"/>
  <c r="N55" i="24"/>
  <c r="S54" i="24"/>
  <c r="N54" i="24"/>
  <c r="S53" i="24"/>
  <c r="N53" i="24"/>
  <c r="S52" i="24"/>
  <c r="N52" i="24"/>
  <c r="S51" i="24"/>
  <c r="N51" i="24"/>
  <c r="S50" i="24"/>
  <c r="N50" i="24"/>
  <c r="S49" i="24"/>
  <c r="N49" i="24"/>
  <c r="S48" i="24"/>
  <c r="N48" i="24"/>
  <c r="S47" i="24"/>
  <c r="N47" i="24"/>
  <c r="S46" i="24"/>
  <c r="N46" i="24"/>
  <c r="S45" i="24"/>
  <c r="N45" i="24"/>
  <c r="S44" i="24"/>
  <c r="N44" i="24"/>
  <c r="S43" i="24"/>
  <c r="N43" i="24"/>
  <c r="S42" i="24"/>
  <c r="N42" i="24"/>
  <c r="S41" i="24"/>
  <c r="N41" i="24"/>
  <c r="S40" i="24"/>
  <c r="N40" i="24"/>
  <c r="S39" i="24"/>
  <c r="N39" i="24"/>
  <c r="S38" i="24"/>
  <c r="N38" i="24"/>
  <c r="S37" i="24"/>
  <c r="N37" i="24"/>
  <c r="S36" i="24"/>
  <c r="N36" i="24"/>
  <c r="S35" i="24"/>
  <c r="N35" i="24"/>
  <c r="S34" i="24"/>
  <c r="N34" i="24"/>
  <c r="S33" i="24"/>
  <c r="N33" i="24"/>
  <c r="S32" i="24"/>
  <c r="N32" i="24"/>
  <c r="S31" i="24"/>
  <c r="N31" i="24"/>
  <c r="S30" i="24"/>
  <c r="N30" i="24"/>
  <c r="S29" i="24"/>
  <c r="N29" i="24"/>
  <c r="S28" i="24"/>
  <c r="N28" i="24"/>
  <c r="S27" i="24"/>
  <c r="N27" i="24"/>
  <c r="S26" i="24"/>
  <c r="N26" i="24"/>
  <c r="S25" i="24"/>
  <c r="N25" i="24"/>
  <c r="S24" i="24"/>
  <c r="N24" i="24"/>
  <c r="S23" i="24"/>
  <c r="N23" i="24"/>
  <c r="S22" i="24"/>
  <c r="N22" i="24"/>
  <c r="S21" i="24"/>
  <c r="N21" i="24"/>
  <c r="S20" i="24"/>
  <c r="N20" i="24"/>
  <c r="S19" i="24"/>
  <c r="N19" i="24"/>
  <c r="N74" i="24" l="1"/>
  <c r="T47" i="24"/>
  <c r="T51" i="24"/>
  <c r="T40" i="24"/>
  <c r="T44" i="24"/>
  <c r="T46" i="24"/>
  <c r="T48" i="24"/>
  <c r="T50" i="24"/>
  <c r="T52" i="24"/>
  <c r="T56" i="24"/>
  <c r="T72" i="24"/>
  <c r="T22" i="25"/>
  <c r="T24" i="25"/>
  <c r="T26" i="25"/>
  <c r="T42" i="25"/>
  <c r="T64" i="25"/>
  <c r="T66" i="25"/>
  <c r="T68" i="25"/>
  <c r="T70" i="25"/>
  <c r="T72" i="25"/>
  <c r="T74" i="25"/>
  <c r="T80" i="25"/>
  <c r="T82" i="25"/>
  <c r="T84" i="25"/>
  <c r="T20" i="25"/>
  <c r="T20" i="24"/>
  <c r="T30" i="25"/>
  <c r="T21" i="24"/>
  <c r="T25" i="24"/>
  <c r="T33" i="24"/>
  <c r="T27" i="25"/>
  <c r="T29" i="25"/>
  <c r="T31" i="25"/>
  <c r="T33" i="25"/>
  <c r="T39" i="25"/>
  <c r="T41" i="25"/>
  <c r="T46" i="25"/>
  <c r="T58" i="25"/>
  <c r="S85" i="25"/>
  <c r="S87" i="25" s="1"/>
  <c r="T43" i="25"/>
  <c r="T45" i="25"/>
  <c r="T47" i="25"/>
  <c r="T49" i="25"/>
  <c r="T55" i="25"/>
  <c r="T57" i="25"/>
  <c r="T24" i="24"/>
  <c r="T37" i="24"/>
  <c r="T53" i="24"/>
  <c r="T68" i="24"/>
  <c r="T32" i="25"/>
  <c r="T34" i="25"/>
  <c r="T36" i="25"/>
  <c r="T38" i="25"/>
  <c r="T40" i="25"/>
  <c r="T59" i="25"/>
  <c r="T61" i="25"/>
  <c r="T63" i="25"/>
  <c r="T65" i="25"/>
  <c r="T71" i="25"/>
  <c r="T73" i="25"/>
  <c r="T78" i="25"/>
  <c r="T36" i="24"/>
  <c r="T62" i="25"/>
  <c r="T57" i="24"/>
  <c r="T69" i="24"/>
  <c r="T23" i="25"/>
  <c r="T25" i="25"/>
  <c r="T48" i="25"/>
  <c r="T50" i="25"/>
  <c r="T52" i="25"/>
  <c r="T54" i="25"/>
  <c r="T56" i="25"/>
  <c r="T75" i="25"/>
  <c r="T77" i="25"/>
  <c r="T79" i="25"/>
  <c r="T81" i="25"/>
  <c r="T31" i="24"/>
  <c r="T63" i="24"/>
  <c r="T67" i="24"/>
  <c r="N85" i="25"/>
  <c r="T26" i="24"/>
  <c r="T28" i="24"/>
  <c r="T30" i="24"/>
  <c r="T32" i="24"/>
  <c r="T34" i="24"/>
  <c r="T41" i="24"/>
  <c r="T60" i="24"/>
  <c r="T62" i="24"/>
  <c r="T64" i="24"/>
  <c r="T66" i="24"/>
  <c r="T73" i="24"/>
  <c r="T21" i="25"/>
  <c r="T28" i="25"/>
  <c r="T35" i="25"/>
  <c r="T37" i="25"/>
  <c r="T44" i="25"/>
  <c r="T51" i="25"/>
  <c r="T53" i="25"/>
  <c r="T60" i="25"/>
  <c r="T67" i="25"/>
  <c r="T69" i="25"/>
  <c r="T76" i="25"/>
  <c r="T83" i="25"/>
  <c r="T19" i="24"/>
  <c r="T35" i="24"/>
  <c r="T23" i="24"/>
  <c r="T39" i="24"/>
  <c r="T55" i="24"/>
  <c r="T71" i="24"/>
  <c r="N87" i="25"/>
  <c r="T22" i="24"/>
  <c r="T27" i="24"/>
  <c r="T29" i="24"/>
  <c r="T38" i="24"/>
  <c r="T43" i="24"/>
  <c r="T45" i="24"/>
  <c r="T54" i="24"/>
  <c r="T59" i="24"/>
  <c r="T61" i="24"/>
  <c r="T70" i="24"/>
  <c r="T19" i="25"/>
  <c r="T42" i="24"/>
  <c r="T49" i="24"/>
  <c r="T58" i="24"/>
  <c r="T65" i="24"/>
  <c r="S74" i="24"/>
  <c r="T74" i="24" l="1"/>
  <c r="T76" i="24" s="1"/>
  <c r="T87" i="25"/>
  <c r="T85" i="25"/>
  <c r="J76" i="24" l="1"/>
</calcChain>
</file>

<file path=xl/sharedStrings.xml><?xml version="1.0" encoding="utf-8"?>
<sst xmlns="http://schemas.openxmlformats.org/spreadsheetml/2006/main" count="643" uniqueCount="371">
  <si>
    <t>CLAVE:</t>
  </si>
  <si>
    <t>A</t>
  </si>
  <si>
    <t>B</t>
  </si>
  <si>
    <t>C</t>
  </si>
  <si>
    <t>D</t>
  </si>
  <si>
    <t>E</t>
  </si>
  <si>
    <t>F</t>
  </si>
  <si>
    <t>I</t>
  </si>
  <si>
    <t>G</t>
  </si>
  <si>
    <t>H</t>
  </si>
  <si>
    <t>Motivo de alta</t>
  </si>
  <si>
    <t>Importe</t>
  </si>
  <si>
    <t>Fecha de Adquisición</t>
  </si>
  <si>
    <t xml:space="preserve">% Depreciación del ejercicio </t>
  </si>
  <si>
    <t>D = C</t>
  </si>
  <si>
    <t>BIENES INMUEBLES</t>
  </si>
  <si>
    <t>Descripción</t>
  </si>
  <si>
    <t>Documento que acredita la Propiedad (escritura pública)</t>
  </si>
  <si>
    <t>% Depreciación Bien Inmueble</t>
  </si>
  <si>
    <t>F = E</t>
  </si>
  <si>
    <t>G= A - F</t>
  </si>
  <si>
    <t>SUMA TOTAL</t>
  </si>
  <si>
    <t>CONCENTRADO ANUAL DE NÓMINAS</t>
  </si>
  <si>
    <t>No.</t>
  </si>
  <si>
    <t>NOMBRE DEL TRABAJADOR</t>
  </si>
  <si>
    <t>No. DE EXPEDIENTE</t>
  </si>
  <si>
    <t>RFC</t>
  </si>
  <si>
    <t>REGIMEN DE CONTRATACIÓN</t>
  </si>
  <si>
    <t>FECHA DE INGRESO</t>
  </si>
  <si>
    <t>FECHA DE BAJA</t>
  </si>
  <si>
    <t>P E R C E P C I O N E S</t>
  </si>
  <si>
    <t>SUBTOTAL ANUAL  (o periodo)</t>
  </si>
  <si>
    <t>D E D U C I O N  E S</t>
  </si>
  <si>
    <t>SUELDO BRUTO ANUAL     (o periodo)</t>
  </si>
  <si>
    <t>SUBSIDIO AL EMPLEO ANUAL        (o periodo)</t>
  </si>
  <si>
    <t>(ABRIR TANTAS COLUMNAS COMO PERCEPCIONES TENGAN)</t>
  </si>
  <si>
    <t>ISPT ANUAL   (o periodo)</t>
  </si>
  <si>
    <t>(ABRIR TANTAS COLUMNAS COMO DEDUCIONES TENGAN)</t>
  </si>
  <si>
    <t>E = A+B+C+D</t>
  </si>
  <si>
    <t>J=F+G+H+I</t>
  </si>
  <si>
    <t>K = E + J</t>
  </si>
  <si>
    <t>ÁREA DE ADSCRIPCIÓN</t>
  </si>
  <si>
    <t>TOTALES</t>
  </si>
  <si>
    <t>BAJO PROTESTA DE DECIR VERDAD DECLARAMOS QUE LOS DATOS ANOTADOS EN EL FORMATO, SON CORRECTOS Y SON RESPONSABILIDAD DEL EMISOR.</t>
  </si>
  <si>
    <t>Número de inventario (Código)</t>
  </si>
  <si>
    <t>Subcuenta</t>
  </si>
  <si>
    <t>CARGO ACTUAL</t>
  </si>
  <si>
    <t>TOTAL  ANUAL (PERCEPCIONES MENOS DEDUCCIONES) DEBE COINCIDIR CON CAPITULO 1000</t>
  </si>
  <si>
    <t>Monto  Depreciación Acumulada al final del ejercicio</t>
  </si>
  <si>
    <t>% Depreciación Acumulada al final del ejercicio</t>
  </si>
  <si>
    <t>Monto  Depreciación del ejercicio</t>
  </si>
  <si>
    <t>10-17</t>
  </si>
  <si>
    <t>ENTIDAD FISCALIZADA:</t>
  </si>
  <si>
    <t>Motivo de baja</t>
  </si>
  <si>
    <t>Fuente de financiamiento</t>
  </si>
  <si>
    <t>FUENTES DE FINANCIAMIENTO</t>
  </si>
  <si>
    <t>1. Recursos Fiscales</t>
  </si>
  <si>
    <t>2. Financiamientos Internos</t>
  </si>
  <si>
    <t>3. Financiamientos Externos</t>
  </si>
  <si>
    <t>4. Ingresos Propios</t>
  </si>
  <si>
    <t>5. Recursos Federales</t>
  </si>
  <si>
    <t>6. Recursos Estatales</t>
  </si>
  <si>
    <t>7. Otros Recursos</t>
  </si>
  <si>
    <t>Documento que acredita la baja</t>
  </si>
  <si>
    <t>Valor Neto en libros al 31 de diciembre de 2017</t>
  </si>
  <si>
    <t>XOCHILTEPEC</t>
  </si>
  <si>
    <t>EDUARDO EDGAR MARTINEZ MUNDO</t>
  </si>
  <si>
    <t>MARCO ANTONIO CALIXTO ESTEVEZ</t>
  </si>
  <si>
    <t>ADRIAN CRISTOBAL LEZAMA CAYETANO</t>
  </si>
  <si>
    <t>COMANDANTE</t>
  </si>
  <si>
    <t>LECA750305NB8</t>
  </si>
  <si>
    <t>Personas Morales con Fines no Lucrativos</t>
  </si>
  <si>
    <t>AGUSTINA MARTHA JARANA VARELA</t>
  </si>
  <si>
    <t xml:space="preserve">COCINERA DE ESTANCIA DE DÍA </t>
  </si>
  <si>
    <t>JAVA780828335</t>
  </si>
  <si>
    <t>ALEJANDRA CELESTINO CASTRO</t>
  </si>
  <si>
    <t>PRESIDENTE MUNICIPAL</t>
  </si>
  <si>
    <t>CECA880423KL7</t>
  </si>
  <si>
    <t>ALEJANDRO HERNÁNDEZ NIEVA</t>
  </si>
  <si>
    <t>CHOFER DE PRESIDENCIA MUNICIPAL</t>
  </si>
  <si>
    <t>HENA7503274V2</t>
  </si>
  <si>
    <t>ALFONSO MEJÍA LOERA</t>
  </si>
  <si>
    <t>CHOFER DEL DIF MUNICIPAL</t>
  </si>
  <si>
    <t>MELA900122LR3</t>
  </si>
  <si>
    <t>ANGEL GILBERTO GIL PEDRAZA</t>
  </si>
  <si>
    <t xml:space="preserve">CONTADOR ENCARGADO DEL AREA DE CONTRALORIA </t>
  </si>
  <si>
    <t>GIPA920102C6A</t>
  </si>
  <si>
    <t>ÁNGELA PÉREZ SOTO</t>
  </si>
  <si>
    <t>REGIDORA DE PATRIMONIO Y HACIENDA PÚBLICA MUNICIPAL</t>
  </si>
  <si>
    <t>PESA820127R46</t>
  </si>
  <si>
    <t>ANGELICA GIL PEDRAZA</t>
  </si>
  <si>
    <t>PSICÓLOGA</t>
  </si>
  <si>
    <t>GIPA9807281Q4</t>
  </si>
  <si>
    <t>ANTONIO HERNANDEZ NIEVA</t>
  </si>
  <si>
    <t>COORDINADOR DEL DIF MUNICIPAL</t>
  </si>
  <si>
    <t>HENA9203089B8</t>
  </si>
  <si>
    <t>ANTONIO PABLO CABALLERO ACATITLA</t>
  </si>
  <si>
    <t>REGIDOR DE DESARROLLO URBANO, OBRA PÚBLICA Y SERVICIOS MUNICIPALES</t>
  </si>
  <si>
    <t>CAAA570724951</t>
  </si>
  <si>
    <t>CARLOS ISAIR ESCAMILLA GUEVARA</t>
  </si>
  <si>
    <t>POLICÍA</t>
  </si>
  <si>
    <t>EAGC991219PL4</t>
  </si>
  <si>
    <t>CONSTANTINO LEAL RODRIGUEZ</t>
  </si>
  <si>
    <t>LERC710311UN5</t>
  </si>
  <si>
    <t>CRISTIAN LIMA COLON</t>
  </si>
  <si>
    <t>CCA COLONIA</t>
  </si>
  <si>
    <t>LICC9705194J2</t>
  </si>
  <si>
    <t>EDITH AYDET ORTEGA ALVARADO</t>
  </si>
  <si>
    <t>OEAE9904227S6</t>
  </si>
  <si>
    <t>ELIZABETH RAMIREZ ESTEVEZ</t>
  </si>
  <si>
    <t>ENCARGADA DE LA CASA DE SALUD</t>
  </si>
  <si>
    <t>RAEE901107495</t>
  </si>
  <si>
    <t>ELVIA MUNDO TORRES</t>
  </si>
  <si>
    <t>INTENDENTE DE PRESIDENCIA MUNICIPAL Y CLÍNICA DE LA COLONIA</t>
  </si>
  <si>
    <t>MUTE940102AA4</t>
  </si>
  <si>
    <t>EMANUEL EDUARDO MENDOZA COYOTE</t>
  </si>
  <si>
    <t>MECE0110134Y7</t>
  </si>
  <si>
    <t>EMILIO AQUINO VAQUERO</t>
  </si>
  <si>
    <t>JUEZ MENOR</t>
  </si>
  <si>
    <t>AUVE530522DEA</t>
  </si>
  <si>
    <t>ESMERALDA LIZETH MUNDO BARRALES</t>
  </si>
  <si>
    <t>ENCARGADA DE REGISTRO CIVIL</t>
  </si>
  <si>
    <t>MUBE940809J98</t>
  </si>
  <si>
    <t>ESTELA CASTRO AQUINO</t>
  </si>
  <si>
    <t>AUXILIAR CONTABLE</t>
  </si>
  <si>
    <t>CAAE9805117UA</t>
  </si>
  <si>
    <t>EUGENIO CASTRO SALAZAR</t>
  </si>
  <si>
    <t>REGIDOR DE GOBERNACIÓN, JUSTICIA Y SEGURIDAD PÚBLICA MUNICIPAL Y PROTECCIÓN CIVIL</t>
  </si>
  <si>
    <t>CASE720112FT8</t>
  </si>
  <si>
    <t>FELIPE AQUINO ZUÑIGA</t>
  </si>
  <si>
    <t>PSICÓLOGO</t>
  </si>
  <si>
    <t>AUZF870205UH7</t>
  </si>
  <si>
    <t>HARLEMNE GALENO ARCE</t>
  </si>
  <si>
    <t>AUXILIAR SISTEMAS</t>
  </si>
  <si>
    <t>GAAH950407QPA</t>
  </si>
  <si>
    <t>IGNACIO AGUILAR PEREZ</t>
  </si>
  <si>
    <t>CONTRALOR MUNICIPAL</t>
  </si>
  <si>
    <t>AUPI690731UN4</t>
  </si>
  <si>
    <t>ISAIAS RAYMUNDO CALIXTO VARGAS</t>
  </si>
  <si>
    <t>CAVI800506435</t>
  </si>
  <si>
    <t>ISIDRO TOVAR VARGAS</t>
  </si>
  <si>
    <t>SECRETARIO GENERAL</t>
  </si>
  <si>
    <t>TOVI900404FU2</t>
  </si>
  <si>
    <t>JACINTA LAURA CHINO CHINO</t>
  </si>
  <si>
    <t>ENCARGADA DE SUBSISTEMA DIF</t>
  </si>
  <si>
    <t>CICJ630817M48</t>
  </si>
  <si>
    <t>JOAQUIN PRIMOR CAYETANO</t>
  </si>
  <si>
    <t>PICJ920726FB6</t>
  </si>
  <si>
    <t>JOSEFINA REYES REYES</t>
  </si>
  <si>
    <t>RERJ850319R10</t>
  </si>
  <si>
    <t>LUCAS PEDRO VIDAL SORIANO</t>
  </si>
  <si>
    <t>DIRECTOR DE OBRAS PÚBLICAS</t>
  </si>
  <si>
    <t>VISL761018PC1</t>
  </si>
  <si>
    <t>LUPERTA GUADALUPE VARGAS LUCIO</t>
  </si>
  <si>
    <t>REGIDORA SUPLENTE DE EDUCACIÓN PÚBLICA, ACTIVIDADES CULTURALES, DEPORTIVAS, SOCIALES Y JUVENTUD</t>
  </si>
  <si>
    <t>VALL690327NE9</t>
  </si>
  <si>
    <t>MARCELINO BONIFACIO FUENTES CARVENTE</t>
  </si>
  <si>
    <t>FUCM6106022Q4</t>
  </si>
  <si>
    <t>MARIA DEL CARMEN ENRIQUEZ SANCHEZ</t>
  </si>
  <si>
    <t>AUXILIAR DE LA CASA DE SALUD AYOTLA</t>
  </si>
  <si>
    <t>EISC020115KV4</t>
  </si>
  <si>
    <t>MARIANA ELENA CONTRERAS SALOMA</t>
  </si>
  <si>
    <t>TESORERA MUNICIPAL</t>
  </si>
  <si>
    <t>COSM910424670</t>
  </si>
  <si>
    <t>MARICELA CASTRO SALAZAR</t>
  </si>
  <si>
    <t>COCINERA DE ESTANCIA MUNICIPAL</t>
  </si>
  <si>
    <t>CASM670605CF9</t>
  </si>
  <si>
    <t>MARTHA CARPINTEYRO CORTES</t>
  </si>
  <si>
    <t>COORDINADORA DE DESARROLLO COMUNITARIO</t>
  </si>
  <si>
    <t>CACM860618AC5</t>
  </si>
  <si>
    <t>MAXIMINA LUCINA CELESTINO CASTRO</t>
  </si>
  <si>
    <t>PRESIDENTA DEL DIF MUNICIPAL</t>
  </si>
  <si>
    <t>CECM8205294KA</t>
  </si>
  <si>
    <t>NELSON DE LOS SANTOS VALLE</t>
  </si>
  <si>
    <t>ASESOR JURÍDICO</t>
  </si>
  <si>
    <t>SAVN891119AH1</t>
  </si>
  <si>
    <t>OLIVIA CELINA TOVAR GUEVARA</t>
  </si>
  <si>
    <t>TOGO940528JS3</t>
  </si>
  <si>
    <t>OSCAR LUIS ALBERTO CALIXTO ZARATE</t>
  </si>
  <si>
    <t>ENCARGADO DEL AGUA POTABLE</t>
  </si>
  <si>
    <t>CAZO800410DY1</t>
  </si>
  <si>
    <t>RAFAEL CAYETANO BERMEJO</t>
  </si>
  <si>
    <t>CABR8610249B1</t>
  </si>
  <si>
    <t>RAMON FORTUNATO JARANA VARGAS</t>
  </si>
  <si>
    <t>REGIDOR DE SALUBRIDAD, ASISTENCIA PÚBLICA MUNICIPAL, PERSONAS CON DISCAPACIDAD E IGUALDAD DE GENERO</t>
  </si>
  <si>
    <t>JAVR730831H81</t>
  </si>
  <si>
    <t>ROMAN ASUNCION REFUGIO FLORES</t>
  </si>
  <si>
    <t>REGIDOR DE GRUPOS VULNERABLES</t>
  </si>
  <si>
    <t>REFR610809BR9</t>
  </si>
  <si>
    <t>ROMUALDA CRISTINA SANTOS AXALCO</t>
  </si>
  <si>
    <t>SAAR010619QV5</t>
  </si>
  <si>
    <t>RUBÉN JARAMILLO PEÑA</t>
  </si>
  <si>
    <t>JAPR6707171A3</t>
  </si>
  <si>
    <t>SALVADOR SALAZAR CRUZ</t>
  </si>
  <si>
    <t>INSPECTOR DE LA COLONIA</t>
  </si>
  <si>
    <t>SACS800511FT9</t>
  </si>
  <si>
    <t>SAÚL AGUIRRE FLORES</t>
  </si>
  <si>
    <t>AUFS970518F71</t>
  </si>
  <si>
    <t>SAÚL DAVID OCHOA ORTEGA</t>
  </si>
  <si>
    <t>DIRECTOR DE SISTEMAS Y COMUNICACIÓN SOCIAL</t>
  </si>
  <si>
    <t>OOOS8312207V8</t>
  </si>
  <si>
    <t>SERGIO CASTELAN HUERTA</t>
  </si>
  <si>
    <t>CAHS861016I3A</t>
  </si>
  <si>
    <t>VERONICA ARACELI CASTRO JUAREZ</t>
  </si>
  <si>
    <t>REGIDORA DE INDUSTRIA, COMERCIO, AGRICULTURA Y GANADERÍA</t>
  </si>
  <si>
    <t>CAJV770903Q4A</t>
  </si>
  <si>
    <t>VICENTE ANGEL CAJERO MUNDO</t>
  </si>
  <si>
    <t>CAMV710719MB9</t>
  </si>
  <si>
    <t>VICENTE MARTINEZ AGUILAR</t>
  </si>
  <si>
    <t>PROFESOR DE COCINA</t>
  </si>
  <si>
    <t>MAAV930304FB3</t>
  </si>
  <si>
    <t>VICTORIA LUGOS GOMEZ</t>
  </si>
  <si>
    <t>DOCTORA DE CLÍNICA DE SALUD DE AYOTLA</t>
  </si>
  <si>
    <t>LUGV720122V53</t>
  </si>
  <si>
    <t>VIRGINIO EUSEBIO AQUINO PALAPA</t>
  </si>
  <si>
    <t>AUPV810305HU3</t>
  </si>
  <si>
    <t>VITO RAUL VARGAS RAMOS</t>
  </si>
  <si>
    <t>SÍNDICO MUNICIPAL</t>
  </si>
  <si>
    <t>VARV640615IT5</t>
  </si>
  <si>
    <t>ABEL CANTERO VICUÑA</t>
  </si>
  <si>
    <t>CHOFER</t>
  </si>
  <si>
    <t>CAVA860605HX0</t>
  </si>
  <si>
    <t>REGIDOR DE GOBERNACIÓN, SEGURIDAD PUBLICA Y PROTECCION CIVIL</t>
  </si>
  <si>
    <t xml:space="preserve">COCINERA DE ESCUELA </t>
  </si>
  <si>
    <t>JABA780828335</t>
  </si>
  <si>
    <t xml:space="preserve">ALFONSO MEJIA LOERA </t>
  </si>
  <si>
    <t xml:space="preserve">CHOFER </t>
  </si>
  <si>
    <t>ALICIA FLORES VARGAS</t>
  </si>
  <si>
    <t xml:space="preserve">LIMPIEZA </t>
  </si>
  <si>
    <t>FOVA890623UCA</t>
  </si>
  <si>
    <t>ANA GABRIELA ESQUIVEL LOZANO</t>
  </si>
  <si>
    <t>EULA961208KP0</t>
  </si>
  <si>
    <t>ANTONIO NICANDRO LIMA COYOTE</t>
  </si>
  <si>
    <t xml:space="preserve">SÌNDICO MUNICIPAL </t>
  </si>
  <si>
    <t>LICA760612V37</t>
  </si>
  <si>
    <t>ARNULFO ESTEBAN CARPINTEYRO DURAN</t>
  </si>
  <si>
    <t xml:space="preserve">JUEZ DE PAZ </t>
  </si>
  <si>
    <t>CADA5705273PA</t>
  </si>
  <si>
    <t>AVIMAEL ALCAIDE SALDIVAR</t>
  </si>
  <si>
    <t>AASA960903VE2</t>
  </si>
  <si>
    <t>BRENDA MARISOL RIOS BARRALES</t>
  </si>
  <si>
    <t>COORDINACIÓN DE DESARROLLO COMUNITARIO</t>
  </si>
  <si>
    <t>RIBB990207N3A</t>
  </si>
  <si>
    <t>POLICIA</t>
  </si>
  <si>
    <t>CESAR ADAN VIDAL LEAL</t>
  </si>
  <si>
    <t xml:space="preserve">AUXILIAR DE OBRAS </t>
  </si>
  <si>
    <t>VILC950612VD1</t>
  </si>
  <si>
    <t>CIRA LETICIA MARTINEZ VARGAS</t>
  </si>
  <si>
    <t xml:space="preserve">COCINERA DE ESTANCIA </t>
  </si>
  <si>
    <t>MAVC800616N3A</t>
  </si>
  <si>
    <t xml:space="preserve">CONSTANTINO LEAL RODRIGUEZ </t>
  </si>
  <si>
    <t xml:space="preserve">POLICIA </t>
  </si>
  <si>
    <t>ENCARGADO CCA ALTA VISTA</t>
  </si>
  <si>
    <t>DELIA LETICIA SERRANO ADORNO</t>
  </si>
  <si>
    <t>REGIDORA DE EDUCACIÓN PUBLICA, ACTIVIDADES CULTURALES, DEPORTIVAS Y SOCIALES</t>
  </si>
  <si>
    <t>SEAD800926FB0</t>
  </si>
  <si>
    <t>MXME960820NI7</t>
  </si>
  <si>
    <t>ELENA PEREZ RAMIREZ</t>
  </si>
  <si>
    <t xml:space="preserve">COCINERA PREESCOLAR </t>
  </si>
  <si>
    <t>PERE891107QW1</t>
  </si>
  <si>
    <t xml:space="preserve">ELIA INOCENTE BARRALES CAZARES </t>
  </si>
  <si>
    <t xml:space="preserve">MAESTRA DE MANUALIDADES </t>
  </si>
  <si>
    <t>BACE740621K75</t>
  </si>
  <si>
    <t xml:space="preserve">CASA DE SALUD ALTA VISTA </t>
  </si>
  <si>
    <t xml:space="preserve">REGIDORA DE INDUSTRIA, COMERCIO, AGRICULTURA Y GANADERIA </t>
  </si>
  <si>
    <t>AUXILIAR DE DESEMPEÑO</t>
  </si>
  <si>
    <t xml:space="preserve">COORDINACIÒN JURIDICA </t>
  </si>
  <si>
    <t>EVELIN JIMENA ZARATE CORTES</t>
  </si>
  <si>
    <t>FAUSTINA FIERRO TORRES</t>
  </si>
  <si>
    <t xml:space="preserve">COCINERA </t>
  </si>
  <si>
    <t>FITF860215EU3</t>
  </si>
  <si>
    <t xml:space="preserve">DIRECTORA GENERAL DIF MUNICIPAL </t>
  </si>
  <si>
    <t>FLORINA REINA ZUÑIGA VARGAS</t>
  </si>
  <si>
    <t xml:space="preserve">COCINERA SECUNDARIA </t>
  </si>
  <si>
    <t>ZUVF670506SA4</t>
  </si>
  <si>
    <t>GENARO LIMA LEON</t>
  </si>
  <si>
    <t>LILJ780919AH3</t>
  </si>
  <si>
    <t>GREGORIA NATIVIDAD VARGAS CASTRO</t>
  </si>
  <si>
    <t>REGIDORA DE PATRIMONIO Y HACIENDA PUBLICA</t>
  </si>
  <si>
    <t>VACG760903AMA</t>
  </si>
  <si>
    <t>HILDA TORRES CASTRO</t>
  </si>
  <si>
    <t xml:space="preserve">CONTRALORA MUNICIPAL </t>
  </si>
  <si>
    <t>TOCH841004VF6</t>
  </si>
  <si>
    <t>ISAIAS RAYNUMDO CALIXTO VARGAS</t>
  </si>
  <si>
    <t>ENCARGADO DEL CCA</t>
  </si>
  <si>
    <t>JENARO LIMA LEON</t>
  </si>
  <si>
    <t>JULIA LEON ROMERO</t>
  </si>
  <si>
    <t>COCINERA DE BACHILLER</t>
  </si>
  <si>
    <t>LERJ600619V6A</t>
  </si>
  <si>
    <t>LAURA CHINO CHINO</t>
  </si>
  <si>
    <t>SUBDIRECTURA DEL SISTEMA DIF</t>
  </si>
  <si>
    <t>CICL630817PT1</t>
  </si>
  <si>
    <t xml:space="preserve">DIRECTOR DE OBRAS </t>
  </si>
  <si>
    <t xml:space="preserve">LUIS ALBERTO CALIXTO VARGAS </t>
  </si>
  <si>
    <t>REGIDOR DE DESARROLLO URBANO, ECOLOGÍA, MEDIO AMBIENTE, OBRAS Y SERVICIOS PUBLICOS</t>
  </si>
  <si>
    <t>CAVL870825EK7</t>
  </si>
  <si>
    <t>TESORERO</t>
  </si>
  <si>
    <t>CAEM9210017V4</t>
  </si>
  <si>
    <t>MARCO ANTONIO CARPINTEYRO CASTRO</t>
  </si>
  <si>
    <t xml:space="preserve">BARRENDERO </t>
  </si>
  <si>
    <t>CACM870130535</t>
  </si>
  <si>
    <t>MARCO ANTONIO HERNANDEZ ESPAÑA</t>
  </si>
  <si>
    <t xml:space="preserve">DIRECTOR DE COMUNICACIÓN SOCIAL </t>
  </si>
  <si>
    <t>HEE890429QN7</t>
  </si>
  <si>
    <t xml:space="preserve">CASA DE SALUD SAN MIGUEL AYOTLA </t>
  </si>
  <si>
    <t>MATEO GORGONIO ROSENDO ROJAS</t>
  </si>
  <si>
    <t>REGIDORA DE SALUBRIDAD Y ASISTENCIA PUBLICA</t>
  </si>
  <si>
    <t>RORM580909617</t>
  </si>
  <si>
    <t>MERARÍ JAMILETH MORALES MUNDO</t>
  </si>
  <si>
    <t>REGIDORA DE GRUPOS VULNERABLES, PERSONAS CON DISCAPACIDAD Y JUVENTUD</t>
  </si>
  <si>
    <t>MOMM020718HT0</t>
  </si>
  <si>
    <t xml:space="preserve">ENCARGADO DEL AGUA POTABLE </t>
  </si>
  <si>
    <t>CAZO80410DY1</t>
  </si>
  <si>
    <t>OSWALDO RAMIREZ MARTINEZ</t>
  </si>
  <si>
    <t xml:space="preserve">DIRECTOR DE SEGURIDAD </t>
  </si>
  <si>
    <t>RAMO760826UL5</t>
  </si>
  <si>
    <t>PATRICIA PEDRAZA HERNANDEZ</t>
  </si>
  <si>
    <t xml:space="preserve">CONTADORA GENERAL </t>
  </si>
  <si>
    <t>PEHP980710MK0</t>
  </si>
  <si>
    <t>PORFIRIO ERASMO CALIXTO VARGAS</t>
  </si>
  <si>
    <t xml:space="preserve">REGIDOR DE IGUALDAD DE GENERO </t>
  </si>
  <si>
    <t>CAVP731104N21</t>
  </si>
  <si>
    <t>RAFAEL GONZALEZ MARTINEZ</t>
  </si>
  <si>
    <t>GOMR770909NA3</t>
  </si>
  <si>
    <t xml:space="preserve">RAUL GUEVARA LEON </t>
  </si>
  <si>
    <t xml:space="preserve">CHOFER DE VOLTEO </t>
  </si>
  <si>
    <t>GULR750403NA1</t>
  </si>
  <si>
    <t>REYNA ESPAÑA MORALES</t>
  </si>
  <si>
    <t>EAMR840106670</t>
  </si>
  <si>
    <t>ROCIO ESTELA MARTINEZ VERA</t>
  </si>
  <si>
    <t>MAESTRA DE BELLEZA DEL DIF</t>
  </si>
  <si>
    <t>MAVR890211NS1</t>
  </si>
  <si>
    <t>ROCIO LIZBETH CASTILLO AQUINO</t>
  </si>
  <si>
    <t xml:space="preserve">COORDINACIÒN DE SALUD </t>
  </si>
  <si>
    <t>CAAR960415CA2</t>
  </si>
  <si>
    <t xml:space="preserve">COMANDANTE </t>
  </si>
  <si>
    <t>SANDRA LISSET TORÍZ CASTRO</t>
  </si>
  <si>
    <t xml:space="preserve">PRESIDENTA MUNICIPAL </t>
  </si>
  <si>
    <t>TOCS961017GSA</t>
  </si>
  <si>
    <t>SAUL AGUIRRE FLORES</t>
  </si>
  <si>
    <t>SAUL DAVID OCHOA ORTEGA</t>
  </si>
  <si>
    <t>DIRECTOR DE SISTEMAS</t>
  </si>
  <si>
    <t>SONIA GUEVARA MONTEBELLO</t>
  </si>
  <si>
    <t>SUSANA GUZMAN MENDEZ</t>
  </si>
  <si>
    <t>GUMS740831AN3</t>
  </si>
  <si>
    <t>COORDINACIÓN  DE ALIMENTOS DEL DIF</t>
  </si>
  <si>
    <t xml:space="preserve">WENNDY KIYOMI CASTRO JUAREZ </t>
  </si>
  <si>
    <t xml:space="preserve">SECRETARIA REGISTRO CIVIL </t>
  </si>
  <si>
    <t>CAJW0008175V4</t>
  </si>
  <si>
    <t>12-11</t>
  </si>
  <si>
    <t xml:space="preserve">SAN PABLO ANICANO </t>
  </si>
  <si>
    <t xml:space="preserve">TERRENO </t>
  </si>
  <si>
    <t xml:space="preserve">EDIFICIO </t>
  </si>
  <si>
    <t xml:space="preserve">TERRENO DE TEMPORAL Y 50% DE CERRIL </t>
  </si>
  <si>
    <t>TERRENO DE TEMPORAL Y MONTE</t>
  </si>
  <si>
    <t>0000001: 01020000-0000001</t>
  </si>
  <si>
    <t>0000002: 01020000-0000002</t>
  </si>
  <si>
    <t>0000003: 01010000-0000003</t>
  </si>
  <si>
    <t>0000004: 01020000-0000004</t>
  </si>
  <si>
    <t>0000005: 01020000-0000005</t>
  </si>
  <si>
    <t>0000007: 01020000-0000007</t>
  </si>
  <si>
    <t>0000008: 01020000-0000008</t>
  </si>
  <si>
    <t>0000006: 03020607-0000006</t>
  </si>
  <si>
    <t>0000009: 01020000-0000009</t>
  </si>
  <si>
    <t>0000010: 01020000-0000010</t>
  </si>
  <si>
    <t>1.2.3.1.1</t>
  </si>
  <si>
    <t xml:space="preserve">CONTRATO DE COMPRA VENTA </t>
  </si>
  <si>
    <t xml:space="preserve">CESIÓN DE DERECHOS </t>
  </si>
  <si>
    <t xml:space="preserve">ACTA DE DESIGNACIÓN </t>
  </si>
  <si>
    <t xml:space="preserve">CONSTANCIA DE INSCRIPCIÓN </t>
  </si>
  <si>
    <t>INVENTARIO DE BIENES INMUEBLES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</si>
</sst>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D_M_-;\-* #,##0.00\ _D_M_-;_-* &quot;-&quot;??\ _D_M_-;_-@_-"/>
    <numFmt numFmtId="165" formatCode="_-* #,##0.00\ &quot;DM&quot;_-;\-* #,##0.00\ &quot;DM&quot;_-;_-* &quot;-&quot;??\ &quot;DM&quot;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Optima LT Std"/>
      <family val="2"/>
    </font>
    <font>
      <b/>
      <sz val="12"/>
      <color theme="1"/>
      <name val="Optima LT Std"/>
      <family val="2"/>
    </font>
    <font>
      <b/>
      <i/>
      <sz val="12"/>
      <color theme="1"/>
      <name val="Optima LT Std"/>
      <family val="2"/>
    </font>
    <font>
      <sz val="12"/>
      <color theme="1"/>
      <name val="Optima LT Std"/>
      <family val="2"/>
    </font>
    <font>
      <sz val="11"/>
      <color theme="1"/>
      <name val="Optima LT Std"/>
      <family val="2"/>
    </font>
    <font>
      <sz val="12"/>
      <name val="Optima LT Std"/>
      <family val="2"/>
    </font>
    <font>
      <sz val="10"/>
      <name val="Optima LT Std"/>
      <family val="2"/>
    </font>
    <font>
      <sz val="9"/>
      <name val="Optima LT Std"/>
      <family val="2"/>
    </font>
    <font>
      <sz val="10"/>
      <color theme="1"/>
      <name val="Optima LT Std"/>
      <family val="2"/>
    </font>
    <font>
      <b/>
      <sz val="11"/>
      <color theme="1"/>
      <name val="Optima LT Std"/>
      <family val="2"/>
    </font>
    <font>
      <b/>
      <sz val="10"/>
      <name val="Optima LT Std"/>
      <family val="2"/>
    </font>
    <font>
      <sz val="9"/>
      <color theme="1"/>
      <name val="Optima LT Std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Optima LT Std"/>
      <family val="2"/>
    </font>
    <font>
      <sz val="10"/>
      <name val="MS Sans Serif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Optima LT Std"/>
    </font>
    <font>
      <sz val="10"/>
      <name val="Optima LT Std"/>
    </font>
    <font>
      <sz val="8"/>
      <name val="Arial"/>
    </font>
    <font>
      <b/>
      <sz val="14"/>
      <name val="Optima LT Std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33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36">
    <xf numFmtId="0" fontId="0" fillId="0" borderId="0"/>
    <xf numFmtId="4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43" fontId="16" fillId="0" borderId="0" xfId="6" applyFont="1" applyBorder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3" fillId="0" borderId="0" xfId="5" applyFont="1" applyAlignment="1">
      <alignment vertical="center" wrapText="1"/>
    </xf>
    <xf numFmtId="0" fontId="13" fillId="0" borderId="0" xfId="2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wrapText="1"/>
    </xf>
    <xf numFmtId="0" fontId="17" fillId="0" borderId="1" xfId="5" applyFont="1" applyBorder="1" applyProtection="1">
      <protection locked="0"/>
    </xf>
    <xf numFmtId="9" fontId="17" fillId="0" borderId="1" xfId="5" applyNumberFormat="1" applyFont="1" applyBorder="1" applyProtection="1">
      <protection locked="0"/>
    </xf>
    <xf numFmtId="44" fontId="17" fillId="0" borderId="1" xfId="5" applyNumberFormat="1" applyFont="1" applyBorder="1" applyProtection="1">
      <protection locked="0"/>
    </xf>
    <xf numFmtId="0" fontId="23" fillId="2" borderId="1" xfId="2" applyFont="1" applyFill="1" applyBorder="1" applyProtection="1">
      <protection locked="0"/>
    </xf>
    <xf numFmtId="44" fontId="23" fillId="2" borderId="1" xfId="1" applyFont="1" applyFill="1" applyBorder="1" applyProtection="1">
      <protection locked="0"/>
    </xf>
    <xf numFmtId="0" fontId="17" fillId="0" borderId="0" xfId="5" applyFont="1" applyProtection="1">
      <protection locked="0"/>
    </xf>
    <xf numFmtId="0" fontId="17" fillId="0" borderId="5" xfId="5" applyFont="1" applyBorder="1" applyProtection="1">
      <protection locked="0"/>
    </xf>
    <xf numFmtId="0" fontId="22" fillId="0" borderId="5" xfId="5" applyFont="1" applyBorder="1" applyAlignment="1" applyProtection="1">
      <alignment horizontal="center"/>
      <protection locked="0"/>
    </xf>
    <xf numFmtId="0" fontId="22" fillId="3" borderId="5" xfId="5" applyFont="1" applyFill="1" applyBorder="1" applyAlignment="1" applyProtection="1">
      <alignment horizontal="center"/>
      <protection locked="0"/>
    </xf>
    <xf numFmtId="0" fontId="25" fillId="4" borderId="6" xfId="0" applyFont="1" applyFill="1" applyBorder="1" applyAlignment="1">
      <alignment horizontal="center" vertical="center" wrapText="1"/>
    </xf>
    <xf numFmtId="0" fontId="26" fillId="0" borderId="21" xfId="0" applyFont="1" applyBorder="1"/>
    <xf numFmtId="14" fontId="17" fillId="0" borderId="1" xfId="20" applyNumberFormat="1" applyFont="1" applyBorder="1" applyProtection="1">
      <protection locked="0"/>
    </xf>
    <xf numFmtId="0" fontId="17" fillId="0" borderId="1" xfId="20" applyFont="1" applyBorder="1" applyAlignment="1" applyProtection="1">
      <alignment horizontal="right"/>
      <protection locked="0"/>
    </xf>
    <xf numFmtId="4" fontId="19" fillId="0" borderId="1" xfId="20" applyNumberFormat="1" applyFont="1" applyBorder="1" applyAlignment="1" applyProtection="1">
      <alignment horizontal="right" vertical="center"/>
      <protection locked="0"/>
    </xf>
    <xf numFmtId="0" fontId="17" fillId="0" borderId="0" xfId="5" applyFont="1" applyAlignment="1">
      <alignment horizontal="center" wrapText="1"/>
    </xf>
    <xf numFmtId="0" fontId="17" fillId="0" borderId="1" xfId="20" applyFont="1" applyBorder="1" applyAlignment="1" applyProtection="1">
      <alignment horizontal="center" wrapText="1"/>
      <protection locked="0"/>
    </xf>
    <xf numFmtId="0" fontId="23" fillId="2" borderId="1" xfId="2" applyFont="1" applyFill="1" applyBorder="1" applyAlignment="1" applyProtection="1">
      <alignment horizontal="center" wrapText="1"/>
      <protection locked="0"/>
    </xf>
    <xf numFmtId="49" fontId="17" fillId="0" borderId="0" xfId="5" applyNumberFormat="1" applyFont="1" applyAlignment="1">
      <alignment horizontal="center" vertical="center"/>
    </xf>
    <xf numFmtId="0" fontId="17" fillId="0" borderId="0" xfId="25" applyFont="1" applyAlignment="1">
      <alignment horizontal="center" vertical="center"/>
    </xf>
    <xf numFmtId="0" fontId="29" fillId="0" borderId="0" xfId="25" applyFont="1" applyAlignment="1">
      <alignment horizontal="center" vertical="center"/>
    </xf>
    <xf numFmtId="0" fontId="21" fillId="0" borderId="0" xfId="25" applyFont="1" applyAlignment="1">
      <alignment vertical="center" wrapText="1"/>
    </xf>
    <xf numFmtId="0" fontId="13" fillId="0" borderId="0" xfId="25" applyFont="1" applyAlignment="1">
      <alignment vertical="center"/>
    </xf>
    <xf numFmtId="0" fontId="17" fillId="0" borderId="0" xfId="25" applyFont="1"/>
    <xf numFmtId="0" fontId="17" fillId="0" borderId="0" xfId="25" applyFont="1" applyProtection="1">
      <protection locked="0"/>
    </xf>
    <xf numFmtId="0" fontId="17" fillId="0" borderId="0" xfId="25" applyFont="1" applyAlignment="1">
      <alignment vertical="center"/>
    </xf>
    <xf numFmtId="0" fontId="22" fillId="0" borderId="0" xfId="25" applyFont="1"/>
    <xf numFmtId="0" fontId="24" fillId="0" borderId="0" xfId="25" applyFont="1" applyAlignment="1">
      <alignment wrapText="1"/>
    </xf>
    <xf numFmtId="0" fontId="30" fillId="0" borderId="0" xfId="25" applyFont="1"/>
    <xf numFmtId="14" fontId="22" fillId="0" borderId="0" xfId="25" applyNumberFormat="1" applyFont="1" applyAlignment="1">
      <alignment horizontal="center" vertical="center"/>
    </xf>
    <xf numFmtId="0" fontId="27" fillId="4" borderId="6" xfId="25" applyFont="1" applyFill="1" applyBorder="1" applyAlignment="1" applyProtection="1">
      <alignment horizontal="center" vertical="center" wrapText="1"/>
      <protection locked="0"/>
    </xf>
    <xf numFmtId="0" fontId="22" fillId="0" borderId="5" xfId="25" applyFont="1" applyBorder="1" applyAlignment="1" applyProtection="1">
      <alignment horizontal="center" vertical="center" wrapText="1"/>
      <protection locked="0"/>
    </xf>
    <xf numFmtId="0" fontId="30" fillId="0" borderId="5" xfId="25" applyFont="1" applyBorder="1" applyAlignment="1" applyProtection="1">
      <alignment horizontal="center" vertical="center" wrapText="1"/>
      <protection locked="0"/>
    </xf>
    <xf numFmtId="0" fontId="22" fillId="3" borderId="5" xfId="25" applyFont="1" applyFill="1" applyBorder="1" applyAlignment="1" applyProtection="1">
      <alignment horizontal="center" vertical="center" wrapText="1"/>
      <protection locked="0"/>
    </xf>
    <xf numFmtId="0" fontId="29" fillId="0" borderId="1" xfId="25" applyFont="1" applyBorder="1" applyAlignment="1" applyProtection="1">
      <alignment horizontal="left" vertical="center"/>
      <protection locked="0"/>
    </xf>
    <xf numFmtId="0" fontId="32" fillId="0" borderId="1" xfId="20" applyFont="1" applyBorder="1" applyAlignment="1">
      <alignment horizontal="left" vertical="center"/>
    </xf>
    <xf numFmtId="0" fontId="29" fillId="0" borderId="1" xfId="25" applyFont="1" applyBorder="1" applyAlignment="1" applyProtection="1">
      <alignment vertical="center" wrapText="1"/>
      <protection locked="0"/>
    </xf>
    <xf numFmtId="0" fontId="29" fillId="0" borderId="1" xfId="25" applyFont="1" applyBorder="1" applyAlignment="1" applyProtection="1">
      <alignment horizontal="left" vertical="center" wrapText="1"/>
      <protection locked="0"/>
    </xf>
    <xf numFmtId="14" fontId="29" fillId="0" borderId="1" xfId="25" applyNumberFormat="1" applyFont="1" applyBorder="1" applyAlignment="1" applyProtection="1">
      <alignment horizontal="center" vertical="center" wrapText="1"/>
      <protection locked="0"/>
    </xf>
    <xf numFmtId="44" fontId="29" fillId="0" borderId="1" xfId="1" applyFont="1" applyBorder="1" applyAlignment="1" applyProtection="1">
      <alignment horizontal="left" vertical="center" wrapText="1"/>
      <protection locked="0"/>
    </xf>
    <xf numFmtId="44" fontId="29" fillId="0" borderId="1" xfId="1" applyFont="1" applyFill="1" applyBorder="1" applyAlignment="1" applyProtection="1">
      <alignment horizontal="left" vertical="center" wrapText="1"/>
      <protection locked="0"/>
    </xf>
    <xf numFmtId="44" fontId="29" fillId="3" borderId="1" xfId="1" applyFont="1" applyFill="1" applyBorder="1" applyAlignment="1" applyProtection="1">
      <alignment horizontal="left" vertical="center" wrapText="1"/>
      <protection locked="0"/>
    </xf>
    <xf numFmtId="44" fontId="29" fillId="3" borderId="1" xfId="1" applyFont="1" applyFill="1" applyBorder="1" applyAlignment="1" applyProtection="1">
      <alignment horizontal="left" vertical="center"/>
      <protection locked="0"/>
    </xf>
    <xf numFmtId="0" fontId="29" fillId="0" borderId="0" xfId="25" applyFont="1" applyAlignment="1" applyProtection="1">
      <alignment horizontal="left" vertical="center"/>
      <protection locked="0"/>
    </xf>
    <xf numFmtId="0" fontId="32" fillId="0" borderId="1" xfId="20" applyFont="1" applyBorder="1" applyAlignment="1">
      <alignment vertical="center"/>
    </xf>
    <xf numFmtId="0" fontId="32" fillId="0" borderId="1" xfId="20" applyFont="1" applyBorder="1" applyAlignment="1">
      <alignment horizontal="center" vertical="center"/>
    </xf>
    <xf numFmtId="44" fontId="29" fillId="0" borderId="1" xfId="1" applyFont="1" applyBorder="1" applyAlignment="1" applyProtection="1">
      <alignment vertical="center" wrapText="1"/>
      <protection locked="0"/>
    </xf>
    <xf numFmtId="44" fontId="29" fillId="3" borderId="1" xfId="1" applyFont="1" applyFill="1" applyBorder="1" applyAlignment="1" applyProtection="1">
      <alignment vertical="center" wrapText="1"/>
      <protection locked="0"/>
    </xf>
    <xf numFmtId="44" fontId="29" fillId="3" borderId="1" xfId="1" applyFont="1" applyFill="1" applyBorder="1" applyProtection="1">
      <protection locked="0"/>
    </xf>
    <xf numFmtId="0" fontId="32" fillId="0" borderId="1" xfId="20" applyFont="1" applyBorder="1"/>
    <xf numFmtId="44" fontId="29" fillId="0" borderId="1" xfId="1" applyFont="1" applyFill="1" applyBorder="1" applyAlignment="1" applyProtection="1">
      <alignment vertical="center" wrapText="1"/>
      <protection locked="0"/>
    </xf>
    <xf numFmtId="0" fontId="33" fillId="0" borderId="1" xfId="20" applyFont="1" applyBorder="1" applyAlignment="1">
      <alignment vertical="center"/>
    </xf>
    <xf numFmtId="0" fontId="29" fillId="0" borderId="22" xfId="25" applyFont="1" applyBorder="1" applyAlignment="1" applyProtection="1">
      <alignment horizontal="left" vertical="center"/>
      <protection locked="0"/>
    </xf>
    <xf numFmtId="0" fontId="32" fillId="0" borderId="22" xfId="20" applyFont="1" applyBorder="1" applyAlignment="1">
      <alignment vertical="center"/>
    </xf>
    <xf numFmtId="0" fontId="29" fillId="0" borderId="22" xfId="25" applyFont="1" applyBorder="1" applyAlignment="1" applyProtection="1">
      <alignment vertical="center" wrapText="1"/>
      <protection locked="0"/>
    </xf>
    <xf numFmtId="0" fontId="32" fillId="0" borderId="22" xfId="20" applyFont="1" applyBorder="1" applyAlignment="1">
      <alignment horizontal="center" vertical="center"/>
    </xf>
    <xf numFmtId="14" fontId="29" fillId="0" borderId="22" xfId="25" applyNumberFormat="1" applyFont="1" applyBorder="1" applyAlignment="1" applyProtection="1">
      <alignment horizontal="center" vertical="center" wrapText="1"/>
      <protection locked="0"/>
    </xf>
    <xf numFmtId="44" fontId="29" fillId="0" borderId="22" xfId="1" applyFont="1" applyBorder="1" applyAlignment="1" applyProtection="1">
      <alignment vertical="center" wrapText="1"/>
      <protection locked="0"/>
    </xf>
    <xf numFmtId="44" fontId="29" fillId="3" borderId="22" xfId="1" applyFont="1" applyFill="1" applyBorder="1" applyAlignment="1" applyProtection="1">
      <alignment vertical="center" wrapText="1"/>
      <protection locked="0"/>
    </xf>
    <xf numFmtId="44" fontId="29" fillId="3" borderId="22" xfId="1" applyFont="1" applyFill="1" applyBorder="1" applyProtection="1">
      <protection locked="0"/>
    </xf>
    <xf numFmtId="0" fontId="29" fillId="0" borderId="5" xfId="25" applyFont="1" applyBorder="1" applyProtection="1">
      <protection locked="0"/>
    </xf>
    <xf numFmtId="0" fontId="30" fillId="0" borderId="5" xfId="25" applyFont="1" applyBorder="1" applyAlignment="1" applyProtection="1">
      <alignment vertical="center" wrapText="1"/>
      <protection locked="0"/>
    </xf>
    <xf numFmtId="14" fontId="30" fillId="0" borderId="5" xfId="25" applyNumberFormat="1" applyFont="1" applyBorder="1" applyAlignment="1" applyProtection="1">
      <alignment horizontal="center" vertical="center" wrapText="1"/>
      <protection locked="0"/>
    </xf>
    <xf numFmtId="44" fontId="30" fillId="3" borderId="5" xfId="1" applyFont="1" applyFill="1" applyBorder="1" applyAlignment="1" applyProtection="1">
      <alignment vertical="center" wrapText="1"/>
      <protection locked="0"/>
    </xf>
    <xf numFmtId="44" fontId="30" fillId="3" borderId="1" xfId="1" applyFont="1" applyFill="1" applyBorder="1" applyAlignment="1" applyProtection="1">
      <alignment vertical="center" wrapText="1"/>
      <protection locked="0"/>
    </xf>
    <xf numFmtId="44" fontId="17" fillId="0" borderId="0" xfId="25" applyNumberFormat="1" applyFont="1" applyProtection="1">
      <protection locked="0"/>
    </xf>
    <xf numFmtId="0" fontId="17" fillId="0" borderId="0" xfId="25" applyFont="1" applyAlignment="1">
      <alignment vertical="center" wrapText="1"/>
    </xf>
    <xf numFmtId="0" fontId="29" fillId="0" borderId="0" xfId="25" applyFont="1" applyAlignment="1">
      <alignment vertical="center" wrapText="1"/>
    </xf>
    <xf numFmtId="0" fontId="17" fillId="0" borderId="0" xfId="25" applyFont="1" applyAlignment="1">
      <alignment horizontal="center" vertical="center" wrapText="1"/>
    </xf>
    <xf numFmtId="43" fontId="17" fillId="0" borderId="0" xfId="26" applyFont="1" applyAlignment="1">
      <alignment vertical="center" wrapText="1"/>
    </xf>
    <xf numFmtId="43" fontId="17" fillId="0" borderId="0" xfId="26" applyFont="1"/>
    <xf numFmtId="43" fontId="17" fillId="0" borderId="0" xfId="25" applyNumberFormat="1" applyFont="1"/>
    <xf numFmtId="0" fontId="29" fillId="0" borderId="0" xfId="25" applyFont="1" applyAlignment="1">
      <alignment vertical="center"/>
    </xf>
    <xf numFmtId="43" fontId="17" fillId="0" borderId="0" xfId="26" applyFont="1" applyAlignment="1">
      <alignment vertical="center"/>
    </xf>
    <xf numFmtId="43" fontId="17" fillId="0" borderId="0" xfId="26" applyFont="1" applyAlignment="1">
      <alignment horizontal="center" vertical="center"/>
    </xf>
    <xf numFmtId="43" fontId="17" fillId="0" borderId="0" xfId="25" applyNumberFormat="1" applyFont="1" applyAlignment="1">
      <alignment horizontal="center" vertical="center"/>
    </xf>
    <xf numFmtId="0" fontId="19" fillId="0" borderId="0" xfId="25" applyFont="1" applyProtection="1">
      <protection locked="0"/>
    </xf>
    <xf numFmtId="0" fontId="20" fillId="0" borderId="0" xfId="25" applyFont="1" applyAlignment="1">
      <alignment horizontal="left" vertical="center"/>
    </xf>
    <xf numFmtId="0" fontId="32" fillId="0" borderId="0" xfId="25" applyFont="1" applyProtection="1">
      <protection locked="0"/>
    </xf>
    <xf numFmtId="0" fontId="19" fillId="0" borderId="0" xfId="25" applyFont="1" applyAlignment="1" applyProtection="1">
      <alignment horizontal="center" vertical="center"/>
      <protection locked="0"/>
    </xf>
    <xf numFmtId="0" fontId="29" fillId="0" borderId="0" xfId="25" applyFont="1"/>
    <xf numFmtId="0" fontId="17" fillId="0" borderId="23" xfId="25" applyFont="1" applyBorder="1" applyProtection="1">
      <protection locked="0"/>
    </xf>
    <xf numFmtId="0" fontId="29" fillId="0" borderId="24" xfId="25" applyFont="1" applyBorder="1" applyAlignment="1" applyProtection="1">
      <alignment horizontal="left" vertical="center"/>
      <protection locked="0"/>
    </xf>
    <xf numFmtId="0" fontId="32" fillId="0" borderId="5" xfId="20" applyFont="1" applyBorder="1" applyAlignment="1">
      <alignment horizontal="left" vertical="center"/>
    </xf>
    <xf numFmtId="0" fontId="29" fillId="0" borderId="5" xfId="25" applyFont="1" applyBorder="1" applyAlignment="1" applyProtection="1">
      <alignment horizontal="left" vertical="center" wrapText="1"/>
      <protection locked="0"/>
    </xf>
    <xf numFmtId="14" fontId="29" fillId="0" borderId="5" xfId="25" applyNumberFormat="1" applyFont="1" applyBorder="1" applyAlignment="1" applyProtection="1">
      <alignment horizontal="center" vertical="center" wrapText="1"/>
      <protection locked="0"/>
    </xf>
    <xf numFmtId="0" fontId="29" fillId="0" borderId="5" xfId="25" applyFont="1" applyBorder="1" applyAlignment="1" applyProtection="1">
      <alignment vertical="center" wrapText="1"/>
      <protection locked="0"/>
    </xf>
    <xf numFmtId="44" fontId="32" fillId="0" borderId="0" xfId="1" applyFont="1"/>
    <xf numFmtId="44" fontId="29" fillId="0" borderId="5" xfId="1" applyFont="1" applyBorder="1" applyAlignment="1" applyProtection="1">
      <alignment vertical="center" wrapText="1"/>
      <protection locked="0"/>
    </xf>
    <xf numFmtId="44" fontId="29" fillId="3" borderId="5" xfId="1" applyFont="1" applyFill="1" applyBorder="1" applyAlignment="1" applyProtection="1">
      <alignment vertical="center" wrapText="1"/>
      <protection locked="0"/>
    </xf>
    <xf numFmtId="44" fontId="29" fillId="3" borderId="5" xfId="1" applyFont="1" applyFill="1" applyBorder="1" applyProtection="1">
      <protection locked="0"/>
    </xf>
    <xf numFmtId="0" fontId="29" fillId="0" borderId="25" xfId="25" applyFont="1" applyBorder="1" applyAlignment="1" applyProtection="1">
      <alignment horizontal="left" vertical="center"/>
      <protection locked="0"/>
    </xf>
    <xf numFmtId="0" fontId="32" fillId="0" borderId="4" xfId="20" applyFont="1" applyBorder="1" applyAlignment="1">
      <alignment horizontal="left" vertical="center"/>
    </xf>
    <xf numFmtId="44" fontId="32" fillId="0" borderId="0" xfId="1" applyFont="1" applyFill="1"/>
    <xf numFmtId="0" fontId="30" fillId="0" borderId="1" xfId="25" applyFont="1" applyBorder="1" applyAlignment="1" applyProtection="1">
      <alignment vertical="center" wrapText="1"/>
      <protection locked="0"/>
    </xf>
    <xf numFmtId="14" fontId="30" fillId="0" borderId="1" xfId="25" applyNumberFormat="1" applyFont="1" applyBorder="1" applyAlignment="1" applyProtection="1">
      <alignment horizontal="center" vertical="center" wrapText="1"/>
      <protection locked="0"/>
    </xf>
    <xf numFmtId="44" fontId="32" fillId="0" borderId="1" xfId="1" applyFont="1" applyFill="1" applyBorder="1" applyAlignment="1">
      <alignment horizontal="left" vertical="center"/>
    </xf>
    <xf numFmtId="44" fontId="32" fillId="0" borderId="1" xfId="1" applyFont="1" applyFill="1" applyBorder="1"/>
    <xf numFmtId="44" fontId="29" fillId="0" borderId="1" xfId="1" applyFont="1" applyFill="1" applyBorder="1" applyProtection="1">
      <protection locked="0"/>
    </xf>
    <xf numFmtId="44" fontId="29" fillId="0" borderId="22" xfId="1" applyFont="1" applyFill="1" applyBorder="1" applyAlignment="1" applyProtection="1">
      <alignment vertical="center" wrapText="1"/>
      <protection locked="0"/>
    </xf>
    <xf numFmtId="0" fontId="17" fillId="0" borderId="1" xfId="5" applyFont="1" applyBorder="1" applyAlignment="1" applyProtection="1">
      <alignment wrapText="1"/>
      <protection locked="0"/>
    </xf>
    <xf numFmtId="0" fontId="17" fillId="0" borderId="1" xfId="20" applyFont="1" applyBorder="1" applyAlignment="1" applyProtection="1">
      <alignment horizontal="center" vertical="center" wrapText="1"/>
      <protection locked="0"/>
    </xf>
    <xf numFmtId="0" fontId="17" fillId="0" borderId="5" xfId="5" applyFont="1" applyBorder="1" applyAlignment="1" applyProtection="1">
      <alignment horizontal="center" vertical="center"/>
      <protection locked="0"/>
    </xf>
    <xf numFmtId="0" fontId="23" fillId="2" borderId="1" xfId="2" applyFont="1" applyFill="1" applyBorder="1" applyAlignment="1" applyProtection="1">
      <alignment horizontal="center" vertical="center"/>
      <protection locked="0"/>
    </xf>
    <xf numFmtId="43" fontId="17" fillId="3" borderId="1" xfId="31" applyFont="1" applyFill="1" applyBorder="1" applyProtection="1">
      <protection locked="0"/>
    </xf>
    <xf numFmtId="0" fontId="36" fillId="0" borderId="5" xfId="5" applyFont="1" applyBorder="1" applyProtection="1">
      <protection locked="0"/>
    </xf>
    <xf numFmtId="43" fontId="36" fillId="3" borderId="5" xfId="31" applyFont="1" applyFill="1" applyBorder="1" applyAlignment="1" applyProtection="1">
      <protection locked="0"/>
    </xf>
    <xf numFmtId="0" fontId="12" fillId="0" borderId="1" xfId="0" applyFont="1" applyBorder="1" applyAlignment="1">
      <alignment horizontal="center" vertical="center"/>
    </xf>
    <xf numFmtId="0" fontId="17" fillId="0" borderId="1" xfId="5" applyFont="1" applyBorder="1" applyAlignment="1" applyProtection="1">
      <alignment vertical="center" wrapText="1"/>
      <protection locked="0"/>
    </xf>
    <xf numFmtId="44" fontId="39" fillId="2" borderId="1" xfId="1" applyFont="1" applyFill="1" applyBorder="1" applyProtection="1">
      <protection locked="0"/>
    </xf>
    <xf numFmtId="0" fontId="37" fillId="0" borderId="0" xfId="0" applyFont="1" applyAlignment="1">
      <alignment horizontal="center"/>
    </xf>
    <xf numFmtId="0" fontId="17" fillId="0" borderId="1" xfId="5" applyFont="1" applyBorder="1" applyAlignment="1" applyProtection="1">
      <alignment horizontal="center" vertical="center" wrapText="1"/>
      <protection locked="0"/>
    </xf>
    <xf numFmtId="0" fontId="27" fillId="4" borderId="11" xfId="5" applyFont="1" applyFill="1" applyBorder="1" applyAlignment="1">
      <alignment horizontal="center" vertical="center" wrapText="1"/>
    </xf>
    <xf numFmtId="0" fontId="27" fillId="4" borderId="12" xfId="5" applyFont="1" applyFill="1" applyBorder="1" applyAlignment="1">
      <alignment horizontal="center" vertical="center" wrapText="1"/>
    </xf>
    <xf numFmtId="0" fontId="27" fillId="4" borderId="18" xfId="5" applyFont="1" applyFill="1" applyBorder="1" applyAlignment="1">
      <alignment horizontal="center" vertical="center"/>
    </xf>
    <xf numFmtId="0" fontId="27" fillId="4" borderId="19" xfId="5" applyFont="1" applyFill="1" applyBorder="1" applyAlignment="1">
      <alignment horizontal="center" vertical="center"/>
    </xf>
    <xf numFmtId="0" fontId="27" fillId="4" borderId="20" xfId="5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 wrapText="1"/>
    </xf>
    <xf numFmtId="0" fontId="27" fillId="4" borderId="8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35" fillId="0" borderId="2" xfId="0" applyFont="1" applyBorder="1"/>
    <xf numFmtId="0" fontId="35" fillId="0" borderId="4" xfId="0" applyFont="1" applyBorder="1"/>
    <xf numFmtId="49" fontId="35" fillId="0" borderId="2" xfId="0" applyNumberFormat="1" applyFont="1" applyBorder="1" applyAlignment="1">
      <alignment horizontal="left"/>
    </xf>
    <xf numFmtId="49" fontId="35" fillId="0" borderId="3" xfId="0" applyNumberFormat="1" applyFont="1" applyBorder="1" applyAlignment="1">
      <alignment horizontal="left"/>
    </xf>
    <xf numFmtId="49" fontId="35" fillId="0" borderId="4" xfId="0" applyNumberFormat="1" applyFont="1" applyBorder="1" applyAlignment="1">
      <alignment horizontal="left"/>
    </xf>
    <xf numFmtId="0" fontId="35" fillId="0" borderId="3" xfId="0" applyFont="1" applyBorder="1"/>
    <xf numFmtId="0" fontId="22" fillId="0" borderId="2" xfId="25" applyFont="1" applyBorder="1" applyAlignment="1" applyProtection="1">
      <alignment horizontal="left" vertical="center" wrapText="1"/>
      <protection locked="0"/>
    </xf>
    <xf numFmtId="0" fontId="22" fillId="0" borderId="3" xfId="25" applyFont="1" applyBorder="1" applyAlignment="1" applyProtection="1">
      <alignment horizontal="left" vertical="center" wrapText="1"/>
      <protection locked="0"/>
    </xf>
    <xf numFmtId="0" fontId="22" fillId="0" borderId="4" xfId="25" applyFont="1" applyBorder="1" applyAlignment="1" applyProtection="1">
      <alignment horizontal="left" vertical="center" wrapText="1"/>
      <protection locked="0"/>
    </xf>
    <xf numFmtId="0" fontId="18" fillId="0" borderId="0" xfId="25" applyFont="1" applyAlignment="1">
      <alignment horizontal="left" vertical="center" wrapText="1"/>
    </xf>
    <xf numFmtId="0" fontId="27" fillId="4" borderId="13" xfId="25" applyFont="1" applyFill="1" applyBorder="1" applyAlignment="1" applyProtection="1">
      <alignment horizontal="center" vertical="center" wrapText="1"/>
      <protection locked="0"/>
    </xf>
    <xf numFmtId="0" fontId="27" fillId="4" borderId="14" xfId="25" applyFont="1" applyFill="1" applyBorder="1" applyAlignment="1" applyProtection="1">
      <alignment horizontal="center" vertical="center" wrapText="1"/>
      <protection locked="0"/>
    </xf>
    <xf numFmtId="0" fontId="27" fillId="4" borderId="11" xfId="25" applyFont="1" applyFill="1" applyBorder="1" applyAlignment="1" applyProtection="1">
      <alignment horizontal="center" vertical="center" wrapText="1"/>
      <protection locked="0"/>
    </xf>
    <xf numFmtId="0" fontId="27" fillId="4" borderId="12" xfId="25" applyFont="1" applyFill="1" applyBorder="1" applyAlignment="1" applyProtection="1">
      <alignment horizontal="center" vertical="center" wrapText="1"/>
      <protection locked="0"/>
    </xf>
    <xf numFmtId="0" fontId="27" fillId="4" borderId="15" xfId="25" applyFont="1" applyFill="1" applyBorder="1" applyAlignment="1" applyProtection="1">
      <alignment horizontal="center" vertical="center" wrapText="1"/>
      <protection locked="0"/>
    </xf>
    <xf numFmtId="0" fontId="27" fillId="4" borderId="16" xfId="25" applyFont="1" applyFill="1" applyBorder="1" applyAlignment="1" applyProtection="1">
      <alignment horizontal="center" vertical="center" wrapText="1"/>
      <protection locked="0"/>
    </xf>
    <xf numFmtId="0" fontId="27" fillId="4" borderId="17" xfId="25" applyFont="1" applyFill="1" applyBorder="1" applyAlignment="1" applyProtection="1">
      <alignment horizontal="center" vertical="center" wrapText="1"/>
      <protection locked="0"/>
    </xf>
    <xf numFmtId="0" fontId="27" fillId="4" borderId="18" xfId="25" applyFont="1" applyFill="1" applyBorder="1" applyAlignment="1" applyProtection="1">
      <alignment horizontal="center" vertical="center" wrapText="1"/>
      <protection locked="0"/>
    </xf>
    <xf numFmtId="0" fontId="27" fillId="4" borderId="19" xfId="25" applyFont="1" applyFill="1" applyBorder="1" applyAlignment="1" applyProtection="1">
      <alignment horizontal="center" vertical="center" wrapText="1"/>
      <protection locked="0"/>
    </xf>
    <xf numFmtId="0" fontId="27" fillId="4" borderId="20" xfId="25" applyFont="1" applyFill="1" applyBorder="1" applyAlignment="1" applyProtection="1">
      <alignment horizontal="center" vertical="center" wrapText="1"/>
      <protection locked="0"/>
    </xf>
    <xf numFmtId="0" fontId="27" fillId="4" borderId="9" xfId="25" applyFont="1" applyFill="1" applyBorder="1" applyAlignment="1" applyProtection="1">
      <alignment horizontal="center" vertical="center" wrapText="1"/>
      <protection locked="0"/>
    </xf>
    <xf numFmtId="0" fontId="27" fillId="4" borderId="10" xfId="25" applyFont="1" applyFill="1" applyBorder="1" applyAlignment="1" applyProtection="1">
      <alignment horizontal="center" vertical="center" wrapText="1"/>
      <protection locked="0"/>
    </xf>
    <xf numFmtId="0" fontId="31" fillId="4" borderId="13" xfId="25" applyFont="1" applyFill="1" applyBorder="1" applyAlignment="1" applyProtection="1">
      <alignment horizontal="center" vertical="center" wrapText="1"/>
      <protection locked="0"/>
    </xf>
    <xf numFmtId="0" fontId="31" fillId="4" borderId="14" xfId="25" applyFont="1" applyFill="1" applyBorder="1" applyAlignment="1" applyProtection="1">
      <alignment horizontal="center" vertical="center" wrapText="1"/>
      <protection locked="0"/>
    </xf>
  </cellXfs>
  <cellStyles count="36">
    <cellStyle name="Millares" xfId="31" builtinId="3"/>
    <cellStyle name="Millares 2" xfId="3" xr:uid="{00000000-0005-0000-0000-000001000000}"/>
    <cellStyle name="Millares 2 2" xfId="6" xr:uid="{00000000-0005-0000-0000-000002000000}"/>
    <cellStyle name="Millares 2 2 2" xfId="21" xr:uid="{00000000-0005-0000-0000-000003000000}"/>
    <cellStyle name="Millares 2 2 3" xfId="35" xr:uid="{00000000-0005-0000-0000-000004000000}"/>
    <cellStyle name="Millares 2 3" xfId="18" xr:uid="{00000000-0005-0000-0000-000005000000}"/>
    <cellStyle name="Millares 2 4" xfId="30" xr:uid="{00000000-0005-0000-0000-000006000000}"/>
    <cellStyle name="Millares 3" xfId="15" xr:uid="{00000000-0005-0000-0000-000007000000}"/>
    <cellStyle name="Millares 4" xfId="26" xr:uid="{00000000-0005-0000-0000-000008000000}"/>
    <cellStyle name="Millares 5" xfId="28" xr:uid="{00000000-0005-0000-0000-000009000000}"/>
    <cellStyle name="Millares 6" xfId="33" xr:uid="{00000000-0005-0000-0000-00000A000000}"/>
    <cellStyle name="Moneda" xfId="1" builtinId="4"/>
    <cellStyle name="Moneda 2" xfId="14" xr:uid="{00000000-0005-0000-0000-00000C000000}"/>
    <cellStyle name="Moneda 2 2" xfId="19" xr:uid="{00000000-0005-0000-0000-00000D000000}"/>
    <cellStyle name="Moneda 3" xfId="23" xr:uid="{00000000-0005-0000-0000-00000E000000}"/>
    <cellStyle name="Moneda 4" xfId="24" xr:uid="{00000000-0005-0000-0000-00000F000000}"/>
    <cellStyle name="Moneda 5" xfId="29" xr:uid="{00000000-0005-0000-0000-000010000000}"/>
    <cellStyle name="Normal" xfId="0" builtinId="0"/>
    <cellStyle name="Normal 2" xfId="2" xr:uid="{00000000-0005-0000-0000-000012000000}"/>
    <cellStyle name="Normal 2 2" xfId="5" xr:uid="{00000000-0005-0000-0000-000013000000}"/>
    <cellStyle name="Normal 2 2 2" xfId="8" xr:uid="{00000000-0005-0000-0000-000014000000}"/>
    <cellStyle name="Normal 2 2 3" xfId="11" xr:uid="{00000000-0005-0000-0000-000015000000}"/>
    <cellStyle name="Normal 2 2 4" xfId="20" xr:uid="{00000000-0005-0000-0000-000016000000}"/>
    <cellStyle name="Normal 2 2 5" xfId="25" xr:uid="{00000000-0005-0000-0000-000017000000}"/>
    <cellStyle name="Normal 2 2 6" xfId="34" xr:uid="{00000000-0005-0000-0000-000018000000}"/>
    <cellStyle name="Normal 2 3" xfId="7" xr:uid="{00000000-0005-0000-0000-000019000000}"/>
    <cellStyle name="Normal 2 4" xfId="10" xr:uid="{00000000-0005-0000-0000-00001A000000}"/>
    <cellStyle name="Normal 2 5" xfId="17" xr:uid="{00000000-0005-0000-0000-00001B000000}"/>
    <cellStyle name="Normal 3" xfId="4" xr:uid="{00000000-0005-0000-0000-00001C000000}"/>
    <cellStyle name="Normal 3 2" xfId="9" xr:uid="{00000000-0005-0000-0000-00001D000000}"/>
    <cellStyle name="Normal 3 3" xfId="12" xr:uid="{00000000-0005-0000-0000-00001E000000}"/>
    <cellStyle name="Normal 3 4" xfId="22" xr:uid="{00000000-0005-0000-0000-00001F000000}"/>
    <cellStyle name="Normal 4" xfId="13" xr:uid="{00000000-0005-0000-0000-000020000000}"/>
    <cellStyle name="Normal 5" xfId="16" xr:uid="{00000000-0005-0000-0000-000021000000}"/>
    <cellStyle name="Normal 6" xfId="27" xr:uid="{00000000-0005-0000-0000-000022000000}"/>
    <cellStyle name="Normal 7" xfId="32" xr:uid="{00000000-0005-0000-0000-000023000000}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</xdr:row>
      <xdr:rowOff>76200</xdr:rowOff>
    </xdr:from>
    <xdr:to>
      <xdr:col>2</xdr:col>
      <xdr:colOff>714375</xdr:colOff>
      <xdr:row>8</xdr:row>
      <xdr:rowOff>126207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95300" y="76200"/>
          <a:ext cx="1581150" cy="621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MX" sz="1100"/>
            <a:t>LOGO</a:t>
          </a:r>
          <a:r>
            <a:rPr lang="es-MX" sz="1100" baseline="0"/>
            <a:t>TIPO DE LA ENTIDAD FISCALIZADA</a:t>
          </a:r>
          <a:endParaRPr lang="es-MX" sz="11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595892</xdr:colOff>
      <xdr:row>3</xdr:row>
      <xdr:rowOff>149225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83" y="0"/>
          <a:ext cx="5305425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108857</xdr:colOff>
      <xdr:row>4</xdr:row>
      <xdr:rowOff>2</xdr:rowOff>
    </xdr:from>
    <xdr:to>
      <xdr:col>2</xdr:col>
      <xdr:colOff>1360714</xdr:colOff>
      <xdr:row>8</xdr:row>
      <xdr:rowOff>149680</xdr:rowOff>
    </xdr:to>
    <xdr:pic>
      <xdr:nvPicPr>
        <xdr:cNvPr id="5" name="Imagen 4" descr="C:\Users\sanpa\OneDrive\Imágenes\LOGO SPA.jpg">
          <a:extLst>
            <a:ext uri="{FF2B5EF4-FFF2-40B4-BE49-F238E27FC236}">
              <a16:creationId xmlns:a16="http://schemas.microsoft.com/office/drawing/2014/main" id="{C02D682C-EDAD-4CB6-8928-328CD8BA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707573"/>
          <a:ext cx="355146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1897591</xdr:colOff>
      <xdr:row>3</xdr:row>
      <xdr:rowOff>117475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30653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134351</xdr:colOff>
      <xdr:row>3</xdr:row>
      <xdr:rowOff>177466</xdr:rowOff>
    </xdr:from>
    <xdr:to>
      <xdr:col>2</xdr:col>
      <xdr:colOff>1555822</xdr:colOff>
      <xdr:row>8</xdr:row>
      <xdr:rowOff>55634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51" y="748966"/>
          <a:ext cx="1952866" cy="830668"/>
        </a:xfrm>
        <a:prstGeom prst="rect">
          <a:avLst/>
        </a:prstGeom>
      </xdr:spPr>
    </xdr:pic>
    <xdr:clientData/>
  </xdr:twoCellAnchor>
  <xdr:twoCellAnchor>
    <xdr:from>
      <xdr:col>1</xdr:col>
      <xdr:colOff>10027</xdr:colOff>
      <xdr:row>79</xdr:row>
      <xdr:rowOff>80211</xdr:rowOff>
    </xdr:from>
    <xdr:to>
      <xdr:col>19</xdr:col>
      <xdr:colOff>984842</xdr:colOff>
      <xdr:row>84</xdr:row>
      <xdr:rowOff>105463</xdr:rowOff>
    </xdr:to>
    <xdr:grpSp>
      <xdr:nvGrpSpPr>
        <xdr:cNvPr id="10" name="1 Grup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242638" y="24167432"/>
          <a:ext cx="24099509" cy="987778"/>
          <a:chOff x="326183" y="9510795"/>
          <a:chExt cx="6308850" cy="1061375"/>
        </a:xfrm>
      </xdr:grpSpPr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326183" y="9538357"/>
            <a:ext cx="1201263" cy="102002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SANDRA LISSET TORIZ CASTRO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</a:t>
            </a:r>
          </a:p>
        </xdr:txBody>
      </xdr:sp>
      <xdr:sp macro="" textlink="">
        <xdr:nvSpPr>
          <xdr:cNvPr id="12" name="AutoShape 1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3778699" y="9524576"/>
            <a:ext cx="1227959" cy="104070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HILDA TORRES CASTRO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CONTRALOR MUNICIPAL</a:t>
            </a:r>
          </a:p>
        </xdr:txBody>
      </xdr:sp>
      <xdr:sp macro="" textlink="">
        <xdr:nvSpPr>
          <xdr:cNvPr id="13" name="AutoShape 1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2070238" y="9538361"/>
            <a:ext cx="1201263" cy="103380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MARCO ANTONIO CALIXTO ESTEVEZ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14" name="AutoShape 19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5344787" y="9510795"/>
            <a:ext cx="1290246" cy="105448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LUCAS PEDRO VIDAL SORIANO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DIRECTOR DE OBRAS PÚBLICAS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90</xdr:row>
      <xdr:rowOff>38101</xdr:rowOff>
    </xdr:from>
    <xdr:to>
      <xdr:col>19</xdr:col>
      <xdr:colOff>866775</xdr:colOff>
      <xdr:row>96</xdr:row>
      <xdr:rowOff>19051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413586" y="27686669"/>
          <a:ext cx="24949484" cy="1135982"/>
          <a:chOff x="326183" y="9510795"/>
          <a:chExt cx="6308850" cy="1061375"/>
        </a:xfrm>
      </xdr:grpSpPr>
      <xdr:sp macro="" textlink="">
        <xdr:nvSpPr>
          <xdr:cNvPr id="4" name="AutoShape 1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26183" y="9538357"/>
            <a:ext cx="1201263" cy="102002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O TITULAR</a:t>
            </a:r>
          </a:p>
        </xdr:txBody>
      </xdr:sp>
      <xdr:sp macro="" textlink="">
        <xdr:nvSpPr>
          <xdr:cNvPr id="5" name="AutoShape 1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3778699" y="9524576"/>
            <a:ext cx="1227959" cy="104070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CONTRALOR MUNICIPAL O REPRESENTANTE DE LA CONTRALORÍA</a:t>
            </a:r>
          </a:p>
        </xdr:txBody>
      </xdr:sp>
      <xdr:sp macro="" textlink="">
        <xdr:nvSpPr>
          <xdr:cNvPr id="6" name="AutoShape 17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070238" y="9538361"/>
            <a:ext cx="1201263" cy="103380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TESORERO MUNICIPAL 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O EQUIVALENTE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AutoShape 19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5344787" y="9510795"/>
            <a:ext cx="1290246" cy="105448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DIRECTOR DE OBRAS PÚBLICAS O RESPONSABLE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1897591</xdr:colOff>
      <xdr:row>3</xdr:row>
      <xdr:rowOff>117475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30653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140369</xdr:colOff>
      <xdr:row>4</xdr:row>
      <xdr:rowOff>20052</xdr:rowOff>
    </xdr:from>
    <xdr:to>
      <xdr:col>2</xdr:col>
      <xdr:colOff>1782419</xdr:colOff>
      <xdr:row>8</xdr:row>
      <xdr:rowOff>88720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48" y="782052"/>
          <a:ext cx="1952866" cy="830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ochiltepec\Desktop\ANGEL%20MORA\Libro1%20ULTIMOS%20%20MESES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3">
          <cell r="A3" t="str">
            <v>ADRIAN CRISTOBAL LEZAMA CAYETANO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8"/>
  <sheetViews>
    <sheetView workbookViewId="0">
      <selection activeCell="C12" sqref="C12"/>
    </sheetView>
  </sheetViews>
  <sheetFormatPr baseColWidth="10" defaultRowHeight="14.4"/>
  <cols>
    <col min="1" max="1" width="26" style="22" bestFit="1" customWidth="1"/>
  </cols>
  <sheetData>
    <row r="1" spans="1:1" ht="29.4" thickBot="1">
      <c r="A1" s="21" t="s">
        <v>55</v>
      </c>
    </row>
    <row r="2" spans="1:1">
      <c r="A2" s="22" t="s">
        <v>56</v>
      </c>
    </row>
    <row r="3" spans="1:1">
      <c r="A3" s="22" t="s">
        <v>57</v>
      </c>
    </row>
    <row r="4" spans="1:1">
      <c r="A4" s="22" t="s">
        <v>58</v>
      </c>
    </row>
    <row r="5" spans="1:1">
      <c r="A5" s="22" t="s">
        <v>59</v>
      </c>
    </row>
    <row r="6" spans="1:1">
      <c r="A6" s="22" t="s">
        <v>60</v>
      </c>
    </row>
    <row r="7" spans="1:1">
      <c r="A7" s="22" t="s">
        <v>61</v>
      </c>
    </row>
    <row r="8" spans="1:1">
      <c r="A8" s="22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6:Q33"/>
  <sheetViews>
    <sheetView tabSelected="1" view="pageBreakPreview" topLeftCell="A13" zoomScale="70" zoomScaleNormal="55" zoomScaleSheetLayoutView="70" workbookViewId="0">
      <selection activeCell="B14" sqref="B14"/>
    </sheetView>
  </sheetViews>
  <sheetFormatPr baseColWidth="10" defaultColWidth="11.44140625" defaultRowHeight="13.8"/>
  <cols>
    <col min="1" max="1" width="4.88671875" style="10" customWidth="1"/>
    <col min="2" max="2" width="29.5546875" style="10" customWidth="1"/>
    <col min="3" max="3" width="41" style="26" bestFit="1" customWidth="1"/>
    <col min="4" max="4" width="15" style="6" customWidth="1"/>
    <col min="5" max="5" width="24.33203125" style="10" customWidth="1"/>
    <col min="6" max="6" width="14.44140625" style="10" customWidth="1"/>
    <col min="7" max="7" width="8.88671875" style="10" customWidth="1"/>
    <col min="8" max="8" width="7.5546875" style="10" customWidth="1"/>
    <col min="9" max="9" width="11.44140625" style="10" customWidth="1"/>
    <col min="10" max="10" width="23.109375" style="10" customWidth="1"/>
    <col min="11" max="11" width="19.88671875" style="10" customWidth="1"/>
    <col min="12" max="12" width="26.109375" style="10" bestFit="1" customWidth="1"/>
    <col min="13" max="13" width="24.5546875" style="10" bestFit="1" customWidth="1"/>
    <col min="14" max="14" width="16.5546875" style="10" customWidth="1"/>
    <col min="15" max="15" width="15.109375" style="10" customWidth="1"/>
    <col min="16" max="16" width="23.6640625" style="10" customWidth="1"/>
    <col min="17" max="17" width="15.44140625" style="10" customWidth="1"/>
    <col min="18" max="18" width="2.6640625" style="10" customWidth="1"/>
    <col min="19" max="16384" width="11.44140625" style="10"/>
  </cols>
  <sheetData>
    <row r="6" spans="2:17">
      <c r="C6"/>
    </row>
    <row r="10" spans="2:17" ht="15.6">
      <c r="B10" s="131" t="s">
        <v>0</v>
      </c>
      <c r="C10" s="132"/>
      <c r="D10" s="133" t="s">
        <v>349</v>
      </c>
      <c r="E10" s="134"/>
      <c r="F10" s="134"/>
      <c r="G10" s="135"/>
      <c r="H10" s="17"/>
      <c r="I10" s="17"/>
      <c r="J10" s="17"/>
      <c r="K10" s="2"/>
      <c r="L10" s="2"/>
      <c r="M10" s="2"/>
    </row>
    <row r="11" spans="2:17" ht="15.6">
      <c r="B11" s="131" t="s">
        <v>52</v>
      </c>
      <c r="C11" s="132"/>
      <c r="D11" s="131" t="s">
        <v>350</v>
      </c>
      <c r="E11" s="136"/>
      <c r="F11" s="136"/>
      <c r="G11" s="132"/>
      <c r="H11" s="17"/>
      <c r="I11" s="17"/>
      <c r="J11" s="17"/>
      <c r="K11" s="3"/>
      <c r="L11" s="2"/>
      <c r="M11" s="2"/>
    </row>
    <row r="12" spans="2:17" ht="15.6">
      <c r="B12" s="9"/>
      <c r="E12" s="17"/>
      <c r="F12" s="17"/>
      <c r="G12" s="17"/>
      <c r="H12" s="17"/>
      <c r="I12" s="17"/>
      <c r="J12" s="17"/>
      <c r="K12" s="3"/>
      <c r="L12" s="2"/>
      <c r="M12" s="2"/>
    </row>
    <row r="13" spans="2:17" ht="15.6">
      <c r="B13" s="9" t="s">
        <v>370</v>
      </c>
      <c r="E13" s="8"/>
      <c r="F13" s="8"/>
      <c r="G13" s="8"/>
      <c r="H13" s="8"/>
      <c r="I13" s="8"/>
      <c r="J13" s="8"/>
      <c r="K13" s="4"/>
      <c r="L13" s="5"/>
      <c r="M13" s="5"/>
    </row>
    <row r="14" spans="2:17" ht="15.6">
      <c r="B14" s="1"/>
      <c r="E14" s="8"/>
      <c r="F14" s="8"/>
      <c r="G14" s="8"/>
      <c r="H14" s="8"/>
      <c r="I14" s="8"/>
      <c r="J14" s="8"/>
      <c r="K14" s="19" t="s">
        <v>1</v>
      </c>
      <c r="L14" s="19" t="s">
        <v>2</v>
      </c>
      <c r="M14" s="19" t="s">
        <v>3</v>
      </c>
      <c r="N14" s="19" t="s">
        <v>14</v>
      </c>
      <c r="O14" s="19" t="s">
        <v>5</v>
      </c>
      <c r="P14" s="19" t="s">
        <v>19</v>
      </c>
      <c r="Q14" s="20" t="s">
        <v>20</v>
      </c>
    </row>
    <row r="15" spans="2:17">
      <c r="L15" s="11"/>
      <c r="M15" s="11"/>
      <c r="N15" s="11"/>
      <c r="O15" s="11"/>
      <c r="P15" s="11"/>
    </row>
    <row r="16" spans="2:17" ht="14.4" thickBot="1"/>
    <row r="17" spans="2:17" ht="14.4" thickBot="1">
      <c r="B17" s="125" t="s">
        <v>15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2:17" ht="30" customHeight="1">
      <c r="B18" s="123" t="s">
        <v>44</v>
      </c>
      <c r="C18" s="123" t="s">
        <v>16</v>
      </c>
      <c r="D18" s="128" t="s">
        <v>45</v>
      </c>
      <c r="E18" s="123" t="s">
        <v>17</v>
      </c>
      <c r="F18" s="128" t="s">
        <v>12</v>
      </c>
      <c r="G18" s="128" t="s">
        <v>10</v>
      </c>
      <c r="H18" s="128" t="s">
        <v>53</v>
      </c>
      <c r="I18" s="128" t="s">
        <v>63</v>
      </c>
      <c r="J18" s="128" t="s">
        <v>54</v>
      </c>
      <c r="K18" s="128" t="s">
        <v>11</v>
      </c>
      <c r="L18" s="128" t="s">
        <v>18</v>
      </c>
      <c r="M18" s="123" t="s">
        <v>13</v>
      </c>
      <c r="N18" s="128" t="s">
        <v>49</v>
      </c>
      <c r="O18" s="123" t="s">
        <v>50</v>
      </c>
      <c r="P18" s="123" t="s">
        <v>48</v>
      </c>
      <c r="Q18" s="123" t="s">
        <v>64</v>
      </c>
    </row>
    <row r="19" spans="2:17" ht="32.25" customHeight="1" thickBot="1">
      <c r="B19" s="124"/>
      <c r="C19" s="124"/>
      <c r="D19" s="130"/>
      <c r="E19" s="124"/>
      <c r="F19" s="129"/>
      <c r="G19" s="129"/>
      <c r="H19" s="129"/>
      <c r="I19" s="129"/>
      <c r="J19" s="129"/>
      <c r="K19" s="129"/>
      <c r="L19" s="129"/>
      <c r="M19" s="124"/>
      <c r="N19" s="129"/>
      <c r="O19" s="124"/>
      <c r="P19" s="124"/>
      <c r="Q19" s="124"/>
    </row>
    <row r="20" spans="2:17">
      <c r="B20" s="24" t="s">
        <v>355</v>
      </c>
      <c r="C20" s="27" t="s">
        <v>351</v>
      </c>
      <c r="D20" s="118" t="s">
        <v>365</v>
      </c>
      <c r="E20" s="113" t="s">
        <v>368</v>
      </c>
      <c r="F20" s="23">
        <v>34280</v>
      </c>
      <c r="G20" s="18"/>
      <c r="H20" s="18"/>
      <c r="I20" s="18"/>
      <c r="J20" s="18" t="s">
        <v>60</v>
      </c>
      <c r="K20" s="25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7"/>
    </row>
    <row r="21" spans="2:17">
      <c r="B21" s="24" t="s">
        <v>356</v>
      </c>
      <c r="C21" s="27" t="s">
        <v>351</v>
      </c>
      <c r="D21" s="118" t="s">
        <v>365</v>
      </c>
      <c r="E21" s="113" t="s">
        <v>367</v>
      </c>
      <c r="F21" s="23">
        <v>34662</v>
      </c>
      <c r="G21" s="18"/>
      <c r="H21" s="18"/>
      <c r="I21" s="18"/>
      <c r="J21" s="18" t="s">
        <v>60</v>
      </c>
      <c r="K21" s="25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7"/>
    </row>
    <row r="22" spans="2:17" s="17" customFormat="1" ht="27.6">
      <c r="B22" s="24" t="s">
        <v>357</v>
      </c>
      <c r="C22" s="27" t="s">
        <v>351</v>
      </c>
      <c r="D22" s="118" t="s">
        <v>365</v>
      </c>
      <c r="E22" s="122" t="s">
        <v>366</v>
      </c>
      <c r="F22" s="23">
        <v>36350</v>
      </c>
      <c r="G22" s="12"/>
      <c r="H22" s="12"/>
      <c r="I22" s="12"/>
      <c r="J22" s="18" t="s">
        <v>60</v>
      </c>
      <c r="K22" s="25">
        <v>0</v>
      </c>
      <c r="L22" s="12">
        <v>0</v>
      </c>
      <c r="M22" s="12">
        <v>0</v>
      </c>
      <c r="N22" s="13">
        <v>0</v>
      </c>
      <c r="O22" s="12">
        <v>0</v>
      </c>
      <c r="P22" s="14">
        <v>0</v>
      </c>
      <c r="Q22" s="115"/>
    </row>
    <row r="23" spans="2:17" s="17" customFormat="1" ht="27.6">
      <c r="B23" s="24" t="s">
        <v>358</v>
      </c>
      <c r="C23" s="27" t="s">
        <v>351</v>
      </c>
      <c r="D23" s="118" t="s">
        <v>365</v>
      </c>
      <c r="E23" s="122" t="s">
        <v>366</v>
      </c>
      <c r="F23" s="23">
        <v>36865</v>
      </c>
      <c r="G23" s="12"/>
      <c r="H23" s="12"/>
      <c r="I23" s="12"/>
      <c r="J23" s="18" t="s">
        <v>60</v>
      </c>
      <c r="K23" s="25">
        <v>0</v>
      </c>
      <c r="L23" s="12">
        <v>0</v>
      </c>
      <c r="M23" s="12">
        <v>0</v>
      </c>
      <c r="N23" s="13">
        <v>0</v>
      </c>
      <c r="O23" s="12">
        <v>0</v>
      </c>
      <c r="P23" s="14">
        <v>0</v>
      </c>
      <c r="Q23" s="115"/>
    </row>
    <row r="24" spans="2:17" s="17" customFormat="1" ht="27.6">
      <c r="B24" s="24" t="s">
        <v>359</v>
      </c>
      <c r="C24" s="27" t="s">
        <v>351</v>
      </c>
      <c r="D24" s="118" t="s">
        <v>365</v>
      </c>
      <c r="E24" s="122" t="s">
        <v>366</v>
      </c>
      <c r="F24" s="23">
        <v>36836</v>
      </c>
      <c r="G24" s="12"/>
      <c r="H24" s="12"/>
      <c r="I24" s="12"/>
      <c r="J24" s="18" t="s">
        <v>60</v>
      </c>
      <c r="K24" s="25">
        <v>0</v>
      </c>
      <c r="L24" s="12">
        <v>0</v>
      </c>
      <c r="M24" s="12">
        <v>0</v>
      </c>
      <c r="N24" s="13">
        <v>0</v>
      </c>
      <c r="O24" s="12">
        <v>0</v>
      </c>
      <c r="P24" s="14">
        <v>0</v>
      </c>
      <c r="Q24" s="115"/>
    </row>
    <row r="25" spans="2:17" s="17" customFormat="1" ht="32.25" customHeight="1">
      <c r="B25" s="24" t="s">
        <v>362</v>
      </c>
      <c r="C25" s="121" t="s">
        <v>352</v>
      </c>
      <c r="D25" s="118" t="s">
        <v>365</v>
      </c>
      <c r="E25" s="111" t="s">
        <v>369</v>
      </c>
      <c r="F25" s="23">
        <v>38149</v>
      </c>
      <c r="G25" s="12"/>
      <c r="H25" s="12"/>
      <c r="I25" s="12"/>
      <c r="J25" s="18" t="s">
        <v>60</v>
      </c>
      <c r="K25" s="25">
        <v>0</v>
      </c>
      <c r="L25" s="12">
        <v>0</v>
      </c>
      <c r="M25" s="12">
        <v>0</v>
      </c>
      <c r="N25" s="13">
        <v>0</v>
      </c>
      <c r="O25" s="12">
        <v>0</v>
      </c>
      <c r="P25" s="14">
        <v>0</v>
      </c>
      <c r="Q25" s="115"/>
    </row>
    <row r="26" spans="2:17" s="17" customFormat="1" ht="27.6">
      <c r="B26" s="24" t="s">
        <v>360</v>
      </c>
      <c r="C26" s="27" t="s">
        <v>351</v>
      </c>
      <c r="D26" s="118" t="s">
        <v>365</v>
      </c>
      <c r="E26" s="111" t="s">
        <v>366</v>
      </c>
      <c r="F26" s="23">
        <v>37426</v>
      </c>
      <c r="G26" s="12"/>
      <c r="H26" s="12"/>
      <c r="I26" s="12"/>
      <c r="J26" s="18" t="s">
        <v>60</v>
      </c>
      <c r="K26" s="25">
        <v>0</v>
      </c>
      <c r="L26" s="12">
        <v>0</v>
      </c>
      <c r="M26" s="12">
        <v>0</v>
      </c>
      <c r="N26" s="13">
        <v>0</v>
      </c>
      <c r="O26" s="12">
        <v>0</v>
      </c>
      <c r="P26" s="14">
        <v>0</v>
      </c>
      <c r="Q26" s="115"/>
    </row>
    <row r="27" spans="2:17" s="17" customFormat="1" ht="27.6">
      <c r="B27" s="24" t="s">
        <v>361</v>
      </c>
      <c r="C27" s="27" t="s">
        <v>351</v>
      </c>
      <c r="D27" s="118" t="s">
        <v>365</v>
      </c>
      <c r="E27" s="111" t="s">
        <v>366</v>
      </c>
      <c r="F27" s="23">
        <v>41499</v>
      </c>
      <c r="G27" s="12"/>
      <c r="H27" s="12"/>
      <c r="I27" s="12"/>
      <c r="J27" s="18" t="s">
        <v>60</v>
      </c>
      <c r="K27" s="25">
        <v>0</v>
      </c>
      <c r="L27" s="12">
        <v>0</v>
      </c>
      <c r="M27" s="12">
        <v>0</v>
      </c>
      <c r="N27" s="13">
        <v>0</v>
      </c>
      <c r="O27" s="12">
        <v>0</v>
      </c>
      <c r="P27" s="14">
        <v>0</v>
      </c>
      <c r="Q27" s="115"/>
    </row>
    <row r="28" spans="2:17" s="17" customFormat="1" ht="45.75" customHeight="1">
      <c r="B28" s="24" t="s">
        <v>363</v>
      </c>
      <c r="C28" s="112" t="s">
        <v>353</v>
      </c>
      <c r="D28" s="118" t="s">
        <v>365</v>
      </c>
      <c r="E28" s="119" t="s">
        <v>366</v>
      </c>
      <c r="F28" s="23">
        <v>45348</v>
      </c>
      <c r="G28" s="23"/>
      <c r="H28" s="12"/>
      <c r="I28" s="12"/>
      <c r="J28" s="18" t="s">
        <v>60</v>
      </c>
      <c r="K28" s="25">
        <v>305555.20000000001</v>
      </c>
      <c r="L28" s="12">
        <v>0</v>
      </c>
      <c r="M28" s="12">
        <v>0</v>
      </c>
      <c r="N28" s="13">
        <v>0</v>
      </c>
      <c r="O28" s="12">
        <v>0</v>
      </c>
      <c r="P28" s="14">
        <v>0</v>
      </c>
      <c r="Q28" s="115"/>
    </row>
    <row r="29" spans="2:17" s="17" customFormat="1" ht="39.75" customHeight="1">
      <c r="B29" s="24" t="s">
        <v>364</v>
      </c>
      <c r="C29" s="27" t="s">
        <v>354</v>
      </c>
      <c r="D29" s="118" t="s">
        <v>365</v>
      </c>
      <c r="E29" s="111" t="s">
        <v>366</v>
      </c>
      <c r="F29" s="23">
        <v>45348</v>
      </c>
      <c r="G29" s="12"/>
      <c r="H29" s="12"/>
      <c r="I29" s="12"/>
      <c r="J29" s="18" t="s">
        <v>60</v>
      </c>
      <c r="K29" s="25">
        <v>45273.599999999999</v>
      </c>
      <c r="L29" s="12">
        <v>0</v>
      </c>
      <c r="M29" s="12">
        <v>0</v>
      </c>
      <c r="N29" s="13">
        <v>0</v>
      </c>
      <c r="O29" s="12">
        <v>0</v>
      </c>
      <c r="P29" s="14">
        <v>0</v>
      </c>
      <c r="Q29" s="115"/>
    </row>
    <row r="30" spans="2:17" s="17" customFormat="1" ht="17.399999999999999">
      <c r="B30" s="15" t="s">
        <v>21</v>
      </c>
      <c r="C30" s="28"/>
      <c r="D30" s="114"/>
      <c r="E30" s="15"/>
      <c r="F30" s="15"/>
      <c r="G30" s="15"/>
      <c r="H30" s="15"/>
      <c r="I30" s="15"/>
      <c r="J30" s="15"/>
      <c r="K30" s="120">
        <f>SUM(K20:K29)</f>
        <v>350828.79999999999</v>
      </c>
      <c r="L30" s="16">
        <f t="shared" ref="L30:Q30" si="0">SUM(L21:L29)</f>
        <v>0</v>
      </c>
      <c r="M30" s="16">
        <f t="shared" si="0"/>
        <v>0</v>
      </c>
      <c r="N30" s="16">
        <f t="shared" si="0"/>
        <v>0</v>
      </c>
      <c r="O30" s="16">
        <f t="shared" si="0"/>
        <v>0</v>
      </c>
      <c r="P30" s="16">
        <f t="shared" si="0"/>
        <v>0</v>
      </c>
      <c r="Q30" s="16">
        <f t="shared" si="0"/>
        <v>0</v>
      </c>
    </row>
    <row r="33" spans="11:11">
      <c r="K33" s="7"/>
    </row>
  </sheetData>
  <sheetProtection formatCells="0" formatColumns="0" formatRows="0" insertRows="0" deleteRows="0" selectLockedCells="1"/>
  <mergeCells count="21">
    <mergeCell ref="J18:J19"/>
    <mergeCell ref="B10:C10"/>
    <mergeCell ref="D10:G10"/>
    <mergeCell ref="B11:C11"/>
    <mergeCell ref="D11:G11"/>
    <mergeCell ref="Q18:Q19"/>
    <mergeCell ref="B17:Q17"/>
    <mergeCell ref="B18:B19"/>
    <mergeCell ref="C18:C19"/>
    <mergeCell ref="E18:E19"/>
    <mergeCell ref="F18:F19"/>
    <mergeCell ref="K18:K19"/>
    <mergeCell ref="H18:H19"/>
    <mergeCell ref="L18:L19"/>
    <mergeCell ref="M18:M19"/>
    <mergeCell ref="N18:N19"/>
    <mergeCell ref="O18:O19"/>
    <mergeCell ref="P18:P19"/>
    <mergeCell ref="D18:D19"/>
    <mergeCell ref="G18:G19"/>
    <mergeCell ref="I18:I19"/>
  </mergeCells>
  <phoneticPr fontId="38" type="noConversion"/>
  <dataValidations count="2">
    <dataValidation type="list" allowBlank="1" showInputMessage="1" showErrorMessage="1" sqref="B12" xr:uid="{00000000-0002-0000-0100-000000000000}">
      <formula1>#REF!</formula1>
    </dataValidation>
    <dataValidation type="list" allowBlank="1" showInputMessage="1" showErrorMessage="1" sqref="H10:J11" xr:uid="{00000000-0002-0000-0100-000001000000}">
      <formula1>#REF!</formula1>
    </dataValidation>
  </dataValidations>
  <pageMargins left="0.61" right="0.16" top="0.35" bottom="0.74803149606299213" header="0.31496062992125984" footer="0.31496062992125984"/>
  <pageSetup scale="4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datos!$A$2:$A$8</xm:f>
          </x14:formula1>
          <xm:sqref>J20:J29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6:U92"/>
  <sheetViews>
    <sheetView topLeftCell="F67" zoomScale="95" zoomScaleNormal="90" workbookViewId="0">
      <selection activeCell="O81" sqref="O81"/>
    </sheetView>
  </sheetViews>
  <sheetFormatPr baseColWidth="10" defaultColWidth="11.44140625" defaultRowHeight="15"/>
  <cols>
    <col min="1" max="1" width="3.33203125" style="34" customWidth="1"/>
    <col min="2" max="2" width="4.6640625" style="34" customWidth="1"/>
    <col min="3" max="3" width="46.44140625" style="34" bestFit="1" customWidth="1"/>
    <col min="4" max="4" width="44" style="34" customWidth="1"/>
    <col min="5" max="5" width="14.33203125" style="34" customWidth="1"/>
    <col min="6" max="6" width="19.88671875" style="91" customWidth="1"/>
    <col min="7" max="7" width="44.5546875" style="34" customWidth="1"/>
    <col min="8" max="8" width="22.5546875" style="30" customWidth="1"/>
    <col min="9" max="9" width="9.33203125" style="34" customWidth="1"/>
    <col min="10" max="10" width="17.44140625" style="34" bestFit="1" customWidth="1"/>
    <col min="11" max="11" width="14.109375" style="34" customWidth="1"/>
    <col min="12" max="12" width="9.109375" style="34" customWidth="1"/>
    <col min="13" max="13" width="10.33203125" style="34" customWidth="1"/>
    <col min="14" max="14" width="33.109375" style="34" bestFit="1" customWidth="1"/>
    <col min="15" max="15" width="15.109375" style="34" bestFit="1" customWidth="1"/>
    <col min="16" max="16" width="5.6640625" style="34" customWidth="1"/>
    <col min="17" max="17" width="6" style="34" customWidth="1"/>
    <col min="18" max="18" width="5.44140625" style="34" customWidth="1"/>
    <col min="19" max="19" width="15.109375" style="34" customWidth="1"/>
    <col min="20" max="20" width="23.109375" style="34" customWidth="1"/>
    <col min="21" max="21" width="16.44140625" style="34" bestFit="1" customWidth="1"/>
    <col min="22" max="16384" width="11.44140625" style="34"/>
  </cols>
  <sheetData>
    <row r="6" spans="2:20" s="30" customFormat="1">
      <c r="F6" s="31"/>
      <c r="I6" s="32"/>
    </row>
    <row r="7" spans="2:20" s="30" customFormat="1">
      <c r="F7" s="31"/>
      <c r="I7" s="32"/>
    </row>
    <row r="8" spans="2:20" s="30" customFormat="1">
      <c r="F8" s="31"/>
      <c r="I8" s="32"/>
    </row>
    <row r="9" spans="2:20" s="30" customFormat="1">
      <c r="F9" s="31"/>
      <c r="I9" s="32"/>
    </row>
    <row r="10" spans="2:20" s="30" customFormat="1" ht="15.6">
      <c r="B10" s="33" t="s">
        <v>0</v>
      </c>
      <c r="C10" s="34"/>
      <c r="D10" s="29" t="s">
        <v>51</v>
      </c>
      <c r="F10" s="31"/>
      <c r="I10" s="32"/>
    </row>
    <row r="11" spans="2:20" s="30" customFormat="1" ht="19.5" customHeight="1">
      <c r="B11" s="33" t="s">
        <v>52</v>
      </c>
      <c r="C11" s="34"/>
      <c r="D11" s="7" t="s">
        <v>65</v>
      </c>
      <c r="E11" s="36"/>
      <c r="F11" s="31"/>
      <c r="I11" s="32"/>
    </row>
    <row r="12" spans="2:20" s="30" customFormat="1" ht="15.6">
      <c r="B12" s="33"/>
      <c r="C12" s="34"/>
      <c r="D12" s="35"/>
      <c r="E12" s="36"/>
      <c r="F12" s="31"/>
      <c r="I12" s="32"/>
    </row>
    <row r="13" spans="2:20" s="30" customFormat="1" ht="15.6">
      <c r="B13" s="33" t="s">
        <v>22</v>
      </c>
      <c r="C13" s="33"/>
      <c r="E13" s="36"/>
      <c r="F13" s="31"/>
      <c r="I13" s="32"/>
    </row>
    <row r="14" spans="2:20" ht="51.75" customHeight="1" thickBot="1">
      <c r="B14" s="37"/>
      <c r="C14" s="37"/>
      <c r="D14" s="38"/>
      <c r="E14" s="37"/>
      <c r="F14" s="39"/>
      <c r="G14" s="37"/>
      <c r="H14" s="40"/>
      <c r="I14" s="32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2:20" s="35" customFormat="1" ht="15" customHeight="1" thickBot="1">
      <c r="B15" s="151" t="s">
        <v>23</v>
      </c>
      <c r="C15" s="143" t="s">
        <v>24</v>
      </c>
      <c r="D15" s="141" t="s">
        <v>46</v>
      </c>
      <c r="E15" s="143" t="s">
        <v>25</v>
      </c>
      <c r="F15" s="153" t="s">
        <v>26</v>
      </c>
      <c r="G15" s="143" t="s">
        <v>27</v>
      </c>
      <c r="H15" s="141" t="s">
        <v>28</v>
      </c>
      <c r="I15" s="143" t="s">
        <v>29</v>
      </c>
      <c r="J15" s="145" t="s">
        <v>30</v>
      </c>
      <c r="K15" s="146"/>
      <c r="L15" s="146"/>
      <c r="M15" s="147"/>
      <c r="N15" s="143" t="s">
        <v>31</v>
      </c>
      <c r="O15" s="148" t="s">
        <v>32</v>
      </c>
      <c r="P15" s="149"/>
      <c r="Q15" s="149"/>
      <c r="R15" s="150"/>
      <c r="S15" s="143" t="s">
        <v>31</v>
      </c>
      <c r="T15" s="143" t="s">
        <v>47</v>
      </c>
    </row>
    <row r="16" spans="2:20" s="35" customFormat="1" ht="100.5" customHeight="1" thickBot="1">
      <c r="B16" s="152"/>
      <c r="C16" s="144"/>
      <c r="D16" s="142"/>
      <c r="E16" s="144"/>
      <c r="F16" s="154"/>
      <c r="G16" s="144"/>
      <c r="H16" s="142"/>
      <c r="I16" s="144"/>
      <c r="J16" s="41" t="s">
        <v>33</v>
      </c>
      <c r="K16" s="41" t="s">
        <v>34</v>
      </c>
      <c r="L16" s="145" t="s">
        <v>35</v>
      </c>
      <c r="M16" s="147"/>
      <c r="N16" s="144"/>
      <c r="O16" s="41" t="s">
        <v>36</v>
      </c>
      <c r="P16" s="145" t="s">
        <v>37</v>
      </c>
      <c r="Q16" s="146"/>
      <c r="R16" s="147"/>
      <c r="S16" s="144"/>
      <c r="T16" s="144"/>
    </row>
    <row r="17" spans="2:20" s="35" customFormat="1" ht="35.25" customHeight="1">
      <c r="B17" s="42"/>
      <c r="C17" s="42"/>
      <c r="D17" s="42"/>
      <c r="E17" s="42"/>
      <c r="F17" s="43"/>
      <c r="G17" s="42"/>
      <c r="H17" s="42"/>
      <c r="I17" s="42"/>
      <c r="J17" s="42" t="s">
        <v>1</v>
      </c>
      <c r="K17" s="42" t="s">
        <v>2</v>
      </c>
      <c r="L17" s="42" t="s">
        <v>3</v>
      </c>
      <c r="M17" s="42" t="s">
        <v>4</v>
      </c>
      <c r="N17" s="44" t="s">
        <v>38</v>
      </c>
      <c r="O17" s="42" t="s">
        <v>6</v>
      </c>
      <c r="P17" s="42" t="s">
        <v>8</v>
      </c>
      <c r="Q17" s="42" t="s">
        <v>9</v>
      </c>
      <c r="R17" s="42" t="s">
        <v>7</v>
      </c>
      <c r="S17" s="44" t="s">
        <v>39</v>
      </c>
      <c r="T17" s="44" t="s">
        <v>40</v>
      </c>
    </row>
    <row r="18" spans="2:20" s="35" customFormat="1" ht="25.5" customHeight="1">
      <c r="B18" s="137" t="s">
        <v>41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9"/>
    </row>
    <row r="19" spans="2:20" s="54" customFormat="1" ht="24.9" customHeight="1">
      <c r="B19" s="45">
        <v>1</v>
      </c>
      <c r="C19" s="46" t="s">
        <v>68</v>
      </c>
      <c r="D19" s="46" t="s">
        <v>69</v>
      </c>
      <c r="E19" s="47">
        <v>1</v>
      </c>
      <c r="F19" s="48" t="s">
        <v>70</v>
      </c>
      <c r="G19" s="46" t="s">
        <v>71</v>
      </c>
      <c r="H19" s="49">
        <v>43388</v>
      </c>
      <c r="I19" s="48"/>
      <c r="J19" s="107">
        <v>34541.250000000007</v>
      </c>
      <c r="K19" s="51">
        <v>0</v>
      </c>
      <c r="L19" s="51"/>
      <c r="M19" s="51"/>
      <c r="N19" s="52">
        <f>SUM(J19:M19)</f>
        <v>34541.250000000007</v>
      </c>
      <c r="O19" s="51">
        <v>2541.25</v>
      </c>
      <c r="P19" s="51"/>
      <c r="Q19" s="51"/>
      <c r="R19" s="51"/>
      <c r="S19" s="53">
        <f>SUM(O19:R19)</f>
        <v>2541.25</v>
      </c>
      <c r="T19" s="53">
        <f>N19-S19</f>
        <v>32000.000000000007</v>
      </c>
    </row>
    <row r="20" spans="2:20" s="54" customFormat="1" ht="24.9" customHeight="1">
      <c r="B20" s="45">
        <v>2</v>
      </c>
      <c r="C20" s="46" t="s">
        <v>72</v>
      </c>
      <c r="D20" s="46" t="s">
        <v>73</v>
      </c>
      <c r="E20" s="47">
        <v>2</v>
      </c>
      <c r="F20" s="46" t="s">
        <v>74</v>
      </c>
      <c r="G20" s="46" t="s">
        <v>71</v>
      </c>
      <c r="H20" s="49">
        <v>43388</v>
      </c>
      <c r="I20" s="48"/>
      <c r="J20" s="107">
        <v>4118.88</v>
      </c>
      <c r="K20" s="107">
        <v>381.11999999999995</v>
      </c>
      <c r="L20" s="50"/>
      <c r="M20" s="50"/>
      <c r="N20" s="52">
        <f t="shared" ref="N20:N73" si="0">SUM(J20:M20)</f>
        <v>4500</v>
      </c>
      <c r="O20" s="107"/>
      <c r="P20" s="51"/>
      <c r="Q20" s="51"/>
      <c r="R20" s="51"/>
      <c r="S20" s="53">
        <f t="shared" ref="S20:S73" si="1">SUM(O20:R20)</f>
        <v>0</v>
      </c>
      <c r="T20" s="53">
        <f t="shared" ref="T20:T73" si="2">N20-S20</f>
        <v>4500</v>
      </c>
    </row>
    <row r="21" spans="2:20" s="35" customFormat="1" ht="24.9" customHeight="1">
      <c r="B21" s="45">
        <v>3</v>
      </c>
      <c r="C21" s="55" t="s">
        <v>75</v>
      </c>
      <c r="D21" s="55" t="s">
        <v>76</v>
      </c>
      <c r="E21" s="47">
        <v>3</v>
      </c>
      <c r="F21" s="47" t="s">
        <v>77</v>
      </c>
      <c r="G21" s="56" t="s">
        <v>71</v>
      </c>
      <c r="H21" s="49">
        <v>43388</v>
      </c>
      <c r="I21" s="47"/>
      <c r="J21" s="61">
        <v>224428</v>
      </c>
      <c r="K21" s="61">
        <v>0</v>
      </c>
      <c r="L21" s="57"/>
      <c r="M21" s="57"/>
      <c r="N21" s="58">
        <f t="shared" si="0"/>
        <v>224428</v>
      </c>
      <c r="O21" s="61">
        <v>34428</v>
      </c>
      <c r="P21" s="61"/>
      <c r="Q21" s="61"/>
      <c r="R21" s="61"/>
      <c r="S21" s="59">
        <f t="shared" si="1"/>
        <v>34428</v>
      </c>
      <c r="T21" s="59">
        <f t="shared" si="2"/>
        <v>190000</v>
      </c>
    </row>
    <row r="22" spans="2:20" s="35" customFormat="1" ht="24.9" customHeight="1">
      <c r="B22" s="45">
        <v>4</v>
      </c>
      <c r="C22" s="55" t="s">
        <v>78</v>
      </c>
      <c r="D22" s="55" t="s">
        <v>79</v>
      </c>
      <c r="E22" s="47">
        <v>4</v>
      </c>
      <c r="F22" s="60" t="s">
        <v>80</v>
      </c>
      <c r="G22" s="56" t="s">
        <v>71</v>
      </c>
      <c r="H22" s="49">
        <v>43388</v>
      </c>
      <c r="I22" s="47"/>
      <c r="J22" s="61">
        <v>62043.79</v>
      </c>
      <c r="K22" s="61"/>
      <c r="L22" s="61"/>
      <c r="M22" s="61"/>
      <c r="N22" s="58">
        <f t="shared" si="0"/>
        <v>62043.79</v>
      </c>
      <c r="O22" s="61">
        <v>1743.7900000000009</v>
      </c>
      <c r="P22" s="61"/>
      <c r="Q22" s="61"/>
      <c r="R22" s="61"/>
      <c r="S22" s="59">
        <f t="shared" si="1"/>
        <v>1743.7900000000009</v>
      </c>
      <c r="T22" s="59">
        <f t="shared" si="2"/>
        <v>60300</v>
      </c>
    </row>
    <row r="23" spans="2:20" s="35" customFormat="1" ht="24.9" customHeight="1">
      <c r="B23" s="45">
        <v>5</v>
      </c>
      <c r="C23" s="55" t="s">
        <v>81</v>
      </c>
      <c r="D23" s="55" t="s">
        <v>82</v>
      </c>
      <c r="E23" s="47">
        <v>5</v>
      </c>
      <c r="F23" s="47" t="s">
        <v>83</v>
      </c>
      <c r="G23" s="56" t="s">
        <v>71</v>
      </c>
      <c r="H23" s="49">
        <v>43388</v>
      </c>
      <c r="I23" s="47"/>
      <c r="J23" s="61">
        <v>52269.99000000002</v>
      </c>
      <c r="K23" s="61"/>
      <c r="L23" s="57"/>
      <c r="M23" s="57"/>
      <c r="N23" s="58">
        <f t="shared" si="0"/>
        <v>52269.99000000002</v>
      </c>
      <c r="O23" s="108">
        <v>1119.9900000000009</v>
      </c>
      <c r="P23" s="61"/>
      <c r="Q23" s="61"/>
      <c r="R23" s="61"/>
      <c r="S23" s="59">
        <f t="shared" si="1"/>
        <v>1119.9900000000009</v>
      </c>
      <c r="T23" s="59">
        <f t="shared" si="2"/>
        <v>51150.000000000022</v>
      </c>
    </row>
    <row r="24" spans="2:20" s="35" customFormat="1" ht="24.9" customHeight="1">
      <c r="B24" s="45">
        <v>6</v>
      </c>
      <c r="C24" s="55" t="s">
        <v>84</v>
      </c>
      <c r="D24" s="55" t="s">
        <v>85</v>
      </c>
      <c r="E24" s="47">
        <v>6</v>
      </c>
      <c r="F24" s="47" t="s">
        <v>86</v>
      </c>
      <c r="G24" s="56" t="s">
        <v>71</v>
      </c>
      <c r="H24" s="49">
        <v>43388</v>
      </c>
      <c r="I24" s="47"/>
      <c r="J24" s="61">
        <v>47771.539999999994</v>
      </c>
      <c r="K24" s="61">
        <v>279.89999999999964</v>
      </c>
      <c r="L24" s="57"/>
      <c r="M24" s="57"/>
      <c r="N24" s="58">
        <f t="shared" si="0"/>
        <v>48051.439999999995</v>
      </c>
      <c r="O24" s="61">
        <v>51.440000000000026</v>
      </c>
      <c r="P24" s="61"/>
      <c r="Q24" s="61"/>
      <c r="R24" s="61"/>
      <c r="S24" s="59">
        <f t="shared" si="1"/>
        <v>51.440000000000026</v>
      </c>
      <c r="T24" s="59">
        <f t="shared" si="2"/>
        <v>47999.999999999993</v>
      </c>
    </row>
    <row r="25" spans="2:20" s="35" customFormat="1" ht="24.9" customHeight="1">
      <c r="B25" s="45">
        <v>7</v>
      </c>
      <c r="C25" s="55" t="s">
        <v>87</v>
      </c>
      <c r="D25" s="55" t="s">
        <v>88</v>
      </c>
      <c r="E25" s="47">
        <v>7</v>
      </c>
      <c r="F25" s="47" t="s">
        <v>89</v>
      </c>
      <c r="G25" s="56" t="s">
        <v>71</v>
      </c>
      <c r="H25" s="49">
        <v>43388</v>
      </c>
      <c r="I25" s="47"/>
      <c r="J25" s="61">
        <v>96076.34</v>
      </c>
      <c r="K25" s="61"/>
      <c r="L25" s="57"/>
      <c r="M25" s="57"/>
      <c r="N25" s="58">
        <f t="shared" si="0"/>
        <v>96076.34</v>
      </c>
      <c r="O25" s="61">
        <v>8476.34</v>
      </c>
      <c r="P25" s="61"/>
      <c r="Q25" s="61"/>
      <c r="R25" s="61"/>
      <c r="S25" s="59">
        <f t="shared" si="1"/>
        <v>8476.34</v>
      </c>
      <c r="T25" s="59">
        <f t="shared" si="2"/>
        <v>87600</v>
      </c>
    </row>
    <row r="26" spans="2:20" s="35" customFormat="1" ht="24.9" customHeight="1">
      <c r="B26" s="45">
        <v>8</v>
      </c>
      <c r="C26" s="55" t="s">
        <v>90</v>
      </c>
      <c r="D26" s="55" t="s">
        <v>91</v>
      </c>
      <c r="E26" s="47">
        <v>8</v>
      </c>
      <c r="F26" s="47" t="s">
        <v>92</v>
      </c>
      <c r="G26" s="56" t="s">
        <v>71</v>
      </c>
      <c r="H26" s="49">
        <v>43388</v>
      </c>
      <c r="I26" s="47"/>
      <c r="J26" s="108">
        <v>23134.339999999997</v>
      </c>
      <c r="K26" s="108">
        <v>181.89999999999998</v>
      </c>
      <c r="L26" s="57"/>
      <c r="M26" s="57"/>
      <c r="N26" s="58">
        <f t="shared" si="0"/>
        <v>23316.239999999998</v>
      </c>
      <c r="O26" s="61">
        <v>216.24000000000024</v>
      </c>
      <c r="P26" s="61"/>
      <c r="Q26" s="61"/>
      <c r="R26" s="61"/>
      <c r="S26" s="59">
        <f t="shared" si="1"/>
        <v>216.24000000000024</v>
      </c>
      <c r="T26" s="59">
        <f t="shared" si="2"/>
        <v>23099.999999999996</v>
      </c>
    </row>
    <row r="27" spans="2:20" s="35" customFormat="1" ht="24.9" customHeight="1">
      <c r="B27" s="45">
        <v>9</v>
      </c>
      <c r="C27" s="55" t="s">
        <v>93</v>
      </c>
      <c r="D27" s="55" t="s">
        <v>94</v>
      </c>
      <c r="E27" s="47">
        <v>9</v>
      </c>
      <c r="F27" s="47" t="s">
        <v>95</v>
      </c>
      <c r="G27" s="56" t="s">
        <v>71</v>
      </c>
      <c r="H27" s="49">
        <v>43388</v>
      </c>
      <c r="I27" s="47"/>
      <c r="J27" s="61">
        <v>54036.520000000011</v>
      </c>
      <c r="K27" s="61">
        <v>115.68999999999988</v>
      </c>
      <c r="L27" s="57"/>
      <c r="M27" s="57"/>
      <c r="N27" s="58">
        <f t="shared" si="0"/>
        <v>54152.210000000014</v>
      </c>
      <c r="O27" s="61">
        <v>652.21000000000049</v>
      </c>
      <c r="P27" s="61"/>
      <c r="Q27" s="61"/>
      <c r="R27" s="61"/>
      <c r="S27" s="59">
        <f t="shared" si="1"/>
        <v>652.21000000000049</v>
      </c>
      <c r="T27" s="59">
        <f t="shared" si="2"/>
        <v>53500.000000000015</v>
      </c>
    </row>
    <row r="28" spans="2:20" s="35" customFormat="1" ht="24.9" customHeight="1">
      <c r="B28" s="45">
        <v>10</v>
      </c>
      <c r="C28" s="55" t="s">
        <v>96</v>
      </c>
      <c r="D28" s="55" t="s">
        <v>97</v>
      </c>
      <c r="E28" s="47">
        <v>10</v>
      </c>
      <c r="F28" s="47" t="s">
        <v>98</v>
      </c>
      <c r="G28" s="56" t="s">
        <v>71</v>
      </c>
      <c r="H28" s="49">
        <v>43388</v>
      </c>
      <c r="I28" s="47"/>
      <c r="J28" s="61">
        <v>92183.450000000012</v>
      </c>
      <c r="K28" s="61">
        <v>0</v>
      </c>
      <c r="L28" s="57"/>
      <c r="M28" s="57"/>
      <c r="N28" s="58">
        <f t="shared" si="0"/>
        <v>92183.450000000012</v>
      </c>
      <c r="O28" s="61">
        <v>7933.4500000000007</v>
      </c>
      <c r="P28" s="61"/>
      <c r="Q28" s="61"/>
      <c r="R28" s="61"/>
      <c r="S28" s="59">
        <f t="shared" si="1"/>
        <v>7933.4500000000007</v>
      </c>
      <c r="T28" s="59">
        <f t="shared" si="2"/>
        <v>84250.000000000015</v>
      </c>
    </row>
    <row r="29" spans="2:20" s="35" customFormat="1" ht="24.9" customHeight="1">
      <c r="B29" s="45">
        <v>11</v>
      </c>
      <c r="C29" s="55" t="s">
        <v>99</v>
      </c>
      <c r="D29" s="55" t="s">
        <v>100</v>
      </c>
      <c r="E29" s="47">
        <v>11</v>
      </c>
      <c r="F29" s="47" t="s">
        <v>101</v>
      </c>
      <c r="G29" s="56" t="s">
        <v>71</v>
      </c>
      <c r="H29" s="49">
        <v>43388</v>
      </c>
      <c r="I29" s="47"/>
      <c r="J29" s="61">
        <v>53646.74</v>
      </c>
      <c r="K29" s="61"/>
      <c r="L29" s="57"/>
      <c r="M29" s="57"/>
      <c r="N29" s="58">
        <f t="shared" si="0"/>
        <v>53646.74</v>
      </c>
      <c r="O29" s="61">
        <v>546.74000000000058</v>
      </c>
      <c r="P29" s="61"/>
      <c r="Q29" s="61"/>
      <c r="R29" s="61"/>
      <c r="S29" s="59">
        <f t="shared" si="1"/>
        <v>546.74000000000058</v>
      </c>
      <c r="T29" s="59">
        <f t="shared" si="2"/>
        <v>53100</v>
      </c>
    </row>
    <row r="30" spans="2:20" s="35" customFormat="1" ht="24.9" customHeight="1">
      <c r="B30" s="45">
        <v>12</v>
      </c>
      <c r="C30" s="60" t="s">
        <v>102</v>
      </c>
      <c r="D30" s="60" t="s">
        <v>100</v>
      </c>
      <c r="E30" s="47">
        <v>12</v>
      </c>
      <c r="F30" s="47" t="s">
        <v>103</v>
      </c>
      <c r="G30" s="56" t="s">
        <v>71</v>
      </c>
      <c r="H30" s="49">
        <v>43388</v>
      </c>
      <c r="I30" s="47"/>
      <c r="J30" s="61">
        <v>48182.22</v>
      </c>
      <c r="K30" s="61">
        <v>192.16</v>
      </c>
      <c r="L30" s="57"/>
      <c r="M30" s="57"/>
      <c r="N30" s="58">
        <f t="shared" si="0"/>
        <v>48374.380000000005</v>
      </c>
      <c r="O30" s="61">
        <v>474.38000000000056</v>
      </c>
      <c r="P30" s="61"/>
      <c r="Q30" s="61"/>
      <c r="R30" s="61"/>
      <c r="S30" s="59">
        <f t="shared" si="1"/>
        <v>474.38000000000056</v>
      </c>
      <c r="T30" s="59">
        <f t="shared" si="2"/>
        <v>47900.000000000007</v>
      </c>
    </row>
    <row r="31" spans="2:20" s="35" customFormat="1" ht="24.9" customHeight="1">
      <c r="B31" s="45">
        <v>13</v>
      </c>
      <c r="C31" s="55" t="s">
        <v>104</v>
      </c>
      <c r="D31" s="55" t="s">
        <v>105</v>
      </c>
      <c r="E31" s="47">
        <v>13</v>
      </c>
      <c r="F31" s="47" t="s">
        <v>106</v>
      </c>
      <c r="G31" s="56" t="s">
        <v>71</v>
      </c>
      <c r="H31" s="49">
        <v>43388</v>
      </c>
      <c r="I31" s="47"/>
      <c r="J31" s="61">
        <v>22170.399999999994</v>
      </c>
      <c r="K31" s="61">
        <v>2229.5999999999995</v>
      </c>
      <c r="L31" s="57"/>
      <c r="M31" s="57"/>
      <c r="N31" s="58">
        <f t="shared" si="0"/>
        <v>24399.999999999993</v>
      </c>
      <c r="O31" s="61"/>
      <c r="P31" s="61"/>
      <c r="Q31" s="61"/>
      <c r="R31" s="61"/>
      <c r="S31" s="59">
        <f t="shared" si="1"/>
        <v>0</v>
      </c>
      <c r="T31" s="59">
        <f t="shared" si="2"/>
        <v>24399.999999999993</v>
      </c>
    </row>
    <row r="32" spans="2:20" s="35" customFormat="1" ht="24.9" customHeight="1">
      <c r="B32" s="45">
        <v>14</v>
      </c>
      <c r="C32" s="55" t="s">
        <v>107</v>
      </c>
      <c r="D32" s="55" t="s">
        <v>100</v>
      </c>
      <c r="E32" s="47">
        <v>14</v>
      </c>
      <c r="F32" s="47" t="s">
        <v>108</v>
      </c>
      <c r="G32" s="56" t="s">
        <v>71</v>
      </c>
      <c r="H32" s="49">
        <v>43388</v>
      </c>
      <c r="I32" s="47"/>
      <c r="J32" s="61">
        <v>44788.459999999992</v>
      </c>
      <c r="K32" s="61">
        <v>561.53999999999928</v>
      </c>
      <c r="L32" s="57"/>
      <c r="M32" s="57"/>
      <c r="N32" s="58">
        <f t="shared" si="0"/>
        <v>45349.999999999993</v>
      </c>
      <c r="O32" s="61"/>
      <c r="P32" s="61"/>
      <c r="Q32" s="61"/>
      <c r="R32" s="61"/>
      <c r="S32" s="59">
        <f t="shared" si="1"/>
        <v>0</v>
      </c>
      <c r="T32" s="59">
        <f t="shared" si="2"/>
        <v>45349.999999999993</v>
      </c>
    </row>
    <row r="33" spans="2:20" s="35" customFormat="1" ht="24.9" customHeight="1">
      <c r="B33" s="45">
        <v>15</v>
      </c>
      <c r="C33" s="55" t="s">
        <v>109</v>
      </c>
      <c r="D33" s="55" t="s">
        <v>110</v>
      </c>
      <c r="E33" s="47">
        <v>15</v>
      </c>
      <c r="F33" s="47" t="s">
        <v>111</v>
      </c>
      <c r="G33" s="56" t="s">
        <v>71</v>
      </c>
      <c r="H33" s="49">
        <v>43388</v>
      </c>
      <c r="I33" s="47"/>
      <c r="J33" s="61">
        <v>10287.360000000004</v>
      </c>
      <c r="K33" s="61">
        <v>3212.64</v>
      </c>
      <c r="L33" s="57"/>
      <c r="M33" s="57"/>
      <c r="N33" s="58">
        <f t="shared" si="0"/>
        <v>13500.000000000004</v>
      </c>
      <c r="O33" s="61"/>
      <c r="P33" s="61"/>
      <c r="Q33" s="61"/>
      <c r="R33" s="61"/>
      <c r="S33" s="59">
        <f t="shared" si="1"/>
        <v>0</v>
      </c>
      <c r="T33" s="59">
        <f t="shared" si="2"/>
        <v>13500.000000000004</v>
      </c>
    </row>
    <row r="34" spans="2:20" s="35" customFormat="1" ht="24.9" customHeight="1">
      <c r="B34" s="45">
        <v>16</v>
      </c>
      <c r="C34" s="62" t="s">
        <v>112</v>
      </c>
      <c r="D34" s="55" t="s">
        <v>113</v>
      </c>
      <c r="E34" s="47">
        <v>16</v>
      </c>
      <c r="F34" s="47" t="s">
        <v>114</v>
      </c>
      <c r="G34" s="56" t="s">
        <v>71</v>
      </c>
      <c r="H34" s="49">
        <v>43388</v>
      </c>
      <c r="I34" s="47"/>
      <c r="J34" s="61">
        <v>54644.710000000006</v>
      </c>
      <c r="K34" s="61">
        <v>75.70999999999998</v>
      </c>
      <c r="L34" s="57"/>
      <c r="M34" s="57"/>
      <c r="N34" s="58">
        <f t="shared" si="0"/>
        <v>54720.420000000006</v>
      </c>
      <c r="O34" s="61">
        <v>670.42000000000053</v>
      </c>
      <c r="P34" s="61"/>
      <c r="Q34" s="61"/>
      <c r="R34" s="61"/>
      <c r="S34" s="59">
        <f t="shared" si="1"/>
        <v>670.42000000000053</v>
      </c>
      <c r="T34" s="59">
        <f t="shared" si="2"/>
        <v>54050.000000000007</v>
      </c>
    </row>
    <row r="35" spans="2:20" s="35" customFormat="1" ht="24.9" customHeight="1">
      <c r="B35" s="45">
        <v>17</v>
      </c>
      <c r="C35" s="55" t="s">
        <v>115</v>
      </c>
      <c r="D35" s="55" t="s">
        <v>100</v>
      </c>
      <c r="E35" s="47">
        <v>17</v>
      </c>
      <c r="F35" s="47" t="s">
        <v>116</v>
      </c>
      <c r="G35" s="56" t="s">
        <v>71</v>
      </c>
      <c r="H35" s="49">
        <v>43388</v>
      </c>
      <c r="I35" s="47"/>
      <c r="J35" s="61">
        <v>22391.79</v>
      </c>
      <c r="K35" s="61"/>
      <c r="L35" s="57"/>
      <c r="M35" s="57"/>
      <c r="N35" s="58">
        <f t="shared" si="0"/>
        <v>22391.79</v>
      </c>
      <c r="O35" s="61">
        <v>191.79000000000016</v>
      </c>
      <c r="P35" s="61"/>
      <c r="Q35" s="61"/>
      <c r="R35" s="61"/>
      <c r="S35" s="59">
        <f t="shared" si="1"/>
        <v>191.79000000000016</v>
      </c>
      <c r="T35" s="59">
        <f t="shared" si="2"/>
        <v>22200</v>
      </c>
    </row>
    <row r="36" spans="2:20" s="35" customFormat="1" ht="24.9" customHeight="1">
      <c r="B36" s="45">
        <v>18</v>
      </c>
      <c r="C36" s="55" t="s">
        <v>117</v>
      </c>
      <c r="D36" s="55" t="s">
        <v>118</v>
      </c>
      <c r="E36" s="47">
        <v>18</v>
      </c>
      <c r="F36" s="47" t="s">
        <v>119</v>
      </c>
      <c r="G36" s="56" t="s">
        <v>71</v>
      </c>
      <c r="H36" s="49">
        <v>43388</v>
      </c>
      <c r="I36" s="47"/>
      <c r="J36" s="61">
        <v>11606.760000000006</v>
      </c>
      <c r="K36" s="61">
        <v>3343.2399999999993</v>
      </c>
      <c r="L36" s="57"/>
      <c r="M36" s="57"/>
      <c r="N36" s="58">
        <f t="shared" si="0"/>
        <v>14950.000000000005</v>
      </c>
      <c r="O36" s="61"/>
      <c r="P36" s="61"/>
      <c r="Q36" s="61"/>
      <c r="R36" s="61"/>
      <c r="S36" s="59">
        <f t="shared" si="1"/>
        <v>0</v>
      </c>
      <c r="T36" s="59">
        <f t="shared" si="2"/>
        <v>14950.000000000005</v>
      </c>
    </row>
    <row r="37" spans="2:20" s="35" customFormat="1" ht="24.9" customHeight="1">
      <c r="B37" s="45">
        <v>19</v>
      </c>
      <c r="C37" s="55" t="s">
        <v>120</v>
      </c>
      <c r="D37" s="55" t="s">
        <v>121</v>
      </c>
      <c r="E37" s="47">
        <v>19</v>
      </c>
      <c r="F37" s="47" t="s">
        <v>122</v>
      </c>
      <c r="G37" s="56" t="s">
        <v>71</v>
      </c>
      <c r="H37" s="49">
        <v>43388</v>
      </c>
      <c r="I37" s="47"/>
      <c r="J37" s="61">
        <v>53937.979999999989</v>
      </c>
      <c r="K37" s="61"/>
      <c r="L37" s="57"/>
      <c r="M37" s="57"/>
      <c r="N37" s="58">
        <f t="shared" si="0"/>
        <v>53937.979999999989</v>
      </c>
      <c r="O37" s="61">
        <v>537.98000000000059</v>
      </c>
      <c r="P37" s="61"/>
      <c r="Q37" s="61"/>
      <c r="R37" s="61"/>
      <c r="S37" s="59">
        <f t="shared" si="1"/>
        <v>537.98000000000059</v>
      </c>
      <c r="T37" s="59">
        <f t="shared" si="2"/>
        <v>53399.999999999985</v>
      </c>
    </row>
    <row r="38" spans="2:20" s="35" customFormat="1" ht="24.9" customHeight="1">
      <c r="B38" s="45">
        <v>20</v>
      </c>
      <c r="C38" s="55" t="s">
        <v>123</v>
      </c>
      <c r="D38" s="55" t="s">
        <v>124</v>
      </c>
      <c r="E38" s="47">
        <v>20</v>
      </c>
      <c r="F38" s="47" t="s">
        <v>125</v>
      </c>
      <c r="G38" s="56" t="s">
        <v>71</v>
      </c>
      <c r="H38" s="49">
        <v>43388</v>
      </c>
      <c r="I38" s="47"/>
      <c r="J38" s="61">
        <v>26299.919999999991</v>
      </c>
      <c r="K38" s="61">
        <v>2400.08</v>
      </c>
      <c r="L38" s="57"/>
      <c r="M38" s="57"/>
      <c r="N38" s="58">
        <f t="shared" si="0"/>
        <v>28699.999999999993</v>
      </c>
      <c r="O38" s="61"/>
      <c r="P38" s="61"/>
      <c r="Q38" s="61"/>
      <c r="R38" s="61"/>
      <c r="S38" s="59">
        <f t="shared" si="1"/>
        <v>0</v>
      </c>
      <c r="T38" s="59">
        <f t="shared" si="2"/>
        <v>28699.999999999993</v>
      </c>
    </row>
    <row r="39" spans="2:20" s="35" customFormat="1" ht="24.9" customHeight="1">
      <c r="B39" s="45">
        <v>21</v>
      </c>
      <c r="C39" s="55" t="s">
        <v>126</v>
      </c>
      <c r="D39" s="55" t="s">
        <v>127</v>
      </c>
      <c r="E39" s="47">
        <v>21</v>
      </c>
      <c r="F39" s="47" t="s">
        <v>128</v>
      </c>
      <c r="G39" s="56" t="s">
        <v>71</v>
      </c>
      <c r="H39" s="49">
        <v>43388</v>
      </c>
      <c r="I39" s="47"/>
      <c r="J39" s="61">
        <v>97421.76999999999</v>
      </c>
      <c r="K39" s="61">
        <v>0</v>
      </c>
      <c r="L39" s="57"/>
      <c r="M39" s="57"/>
      <c r="N39" s="58">
        <f t="shared" si="0"/>
        <v>97421.76999999999</v>
      </c>
      <c r="O39" s="61">
        <v>8671.77</v>
      </c>
      <c r="P39" s="61"/>
      <c r="Q39" s="61"/>
      <c r="R39" s="61"/>
      <c r="S39" s="59">
        <f t="shared" si="1"/>
        <v>8671.77</v>
      </c>
      <c r="T39" s="59">
        <f t="shared" si="2"/>
        <v>88749.999999999985</v>
      </c>
    </row>
    <row r="40" spans="2:20" s="35" customFormat="1" ht="24.9" customHeight="1">
      <c r="B40" s="45">
        <v>22</v>
      </c>
      <c r="C40" s="55" t="s">
        <v>129</v>
      </c>
      <c r="D40" s="55" t="s">
        <v>130</v>
      </c>
      <c r="E40" s="47">
        <v>22</v>
      </c>
      <c r="F40" s="47" t="s">
        <v>131</v>
      </c>
      <c r="G40" s="56" t="s">
        <v>71</v>
      </c>
      <c r="H40" s="49">
        <v>43388</v>
      </c>
      <c r="I40" s="47"/>
      <c r="J40" s="61">
        <v>23370.59</v>
      </c>
      <c r="K40" s="61"/>
      <c r="L40" s="57"/>
      <c r="M40" s="57"/>
      <c r="N40" s="58">
        <f t="shared" si="0"/>
        <v>23370.59</v>
      </c>
      <c r="O40" s="61">
        <v>720.59000000000026</v>
      </c>
      <c r="P40" s="61"/>
      <c r="Q40" s="61"/>
      <c r="R40" s="61"/>
      <c r="S40" s="59">
        <f t="shared" si="1"/>
        <v>720.59000000000026</v>
      </c>
      <c r="T40" s="59">
        <f t="shared" si="2"/>
        <v>22650</v>
      </c>
    </row>
    <row r="41" spans="2:20" s="35" customFormat="1" ht="24.9" customHeight="1">
      <c r="B41" s="45">
        <v>23</v>
      </c>
      <c r="C41" s="55" t="s">
        <v>132</v>
      </c>
      <c r="D41" s="55" t="s">
        <v>133</v>
      </c>
      <c r="E41" s="47">
        <v>23</v>
      </c>
      <c r="F41" s="47" t="s">
        <v>134</v>
      </c>
      <c r="G41" s="56" t="s">
        <v>71</v>
      </c>
      <c r="H41" s="49">
        <v>43388</v>
      </c>
      <c r="I41" s="47"/>
      <c r="J41" s="61">
        <v>22170.399999999994</v>
      </c>
      <c r="K41" s="61">
        <v>2229.5999999999995</v>
      </c>
      <c r="L41" s="57"/>
      <c r="M41" s="57"/>
      <c r="N41" s="58">
        <f t="shared" si="0"/>
        <v>24399.999999999993</v>
      </c>
      <c r="O41" s="61"/>
      <c r="P41" s="61"/>
      <c r="Q41" s="61"/>
      <c r="R41" s="61"/>
      <c r="S41" s="59">
        <f t="shared" si="1"/>
        <v>0</v>
      </c>
      <c r="T41" s="59">
        <f t="shared" si="2"/>
        <v>24399.999999999993</v>
      </c>
    </row>
    <row r="42" spans="2:20" s="35" customFormat="1" ht="24.9" customHeight="1">
      <c r="B42" s="45">
        <v>24</v>
      </c>
      <c r="C42" s="55" t="s">
        <v>135</v>
      </c>
      <c r="D42" s="55" t="s">
        <v>136</v>
      </c>
      <c r="E42" s="47">
        <v>24</v>
      </c>
      <c r="F42" s="47" t="s">
        <v>137</v>
      </c>
      <c r="G42" s="56" t="s">
        <v>71</v>
      </c>
      <c r="H42" s="49">
        <v>43388</v>
      </c>
      <c r="I42" s="47"/>
      <c r="J42" s="61">
        <v>90664.170000000013</v>
      </c>
      <c r="K42" s="61">
        <v>0</v>
      </c>
      <c r="L42" s="57"/>
      <c r="M42" s="57"/>
      <c r="N42" s="58">
        <f t="shared" si="0"/>
        <v>90664.170000000013</v>
      </c>
      <c r="O42" s="61">
        <v>7814.1699999999992</v>
      </c>
      <c r="P42" s="61"/>
      <c r="Q42" s="61"/>
      <c r="R42" s="61"/>
      <c r="S42" s="59">
        <f t="shared" si="1"/>
        <v>7814.1699999999992</v>
      </c>
      <c r="T42" s="59">
        <f t="shared" si="2"/>
        <v>82850.000000000015</v>
      </c>
    </row>
    <row r="43" spans="2:20" s="35" customFormat="1" ht="24.9" customHeight="1">
      <c r="B43" s="45">
        <v>25</v>
      </c>
      <c r="C43" s="55" t="s">
        <v>138</v>
      </c>
      <c r="D43" s="55" t="s">
        <v>100</v>
      </c>
      <c r="E43" s="47">
        <v>25</v>
      </c>
      <c r="F43" s="47" t="s">
        <v>139</v>
      </c>
      <c r="G43" s="56" t="s">
        <v>71</v>
      </c>
      <c r="H43" s="49">
        <v>43388</v>
      </c>
      <c r="I43" s="47"/>
      <c r="J43" s="61">
        <v>63884.740000000013</v>
      </c>
      <c r="K43" s="61"/>
      <c r="L43" s="57"/>
      <c r="M43" s="57"/>
      <c r="N43" s="58">
        <f t="shared" si="0"/>
        <v>63884.740000000013</v>
      </c>
      <c r="O43" s="61">
        <v>2584.7400000000007</v>
      </c>
      <c r="P43" s="61"/>
      <c r="Q43" s="61"/>
      <c r="R43" s="61"/>
      <c r="S43" s="59">
        <f t="shared" si="1"/>
        <v>2584.7400000000007</v>
      </c>
      <c r="T43" s="59">
        <f t="shared" si="2"/>
        <v>61300.000000000015</v>
      </c>
    </row>
    <row r="44" spans="2:20" s="35" customFormat="1" ht="24.9" customHeight="1">
      <c r="B44" s="45">
        <v>26</v>
      </c>
      <c r="C44" s="55" t="s">
        <v>140</v>
      </c>
      <c r="D44" s="55" t="s">
        <v>141</v>
      </c>
      <c r="E44" s="47">
        <v>26</v>
      </c>
      <c r="F44" s="47" t="s">
        <v>142</v>
      </c>
      <c r="G44" s="56" t="s">
        <v>71</v>
      </c>
      <c r="H44" s="49">
        <v>43388</v>
      </c>
      <c r="I44" s="47"/>
      <c r="J44" s="61">
        <v>72184.85000000002</v>
      </c>
      <c r="K44" s="61">
        <v>0</v>
      </c>
      <c r="L44" s="57"/>
      <c r="M44" s="57"/>
      <c r="N44" s="58">
        <f t="shared" si="0"/>
        <v>72184.85000000002</v>
      </c>
      <c r="O44" s="61">
        <v>5284.8499999999995</v>
      </c>
      <c r="P44" s="61"/>
      <c r="Q44" s="61"/>
      <c r="R44" s="61"/>
      <c r="S44" s="59">
        <f t="shared" si="1"/>
        <v>5284.8499999999995</v>
      </c>
      <c r="T44" s="59">
        <f t="shared" si="2"/>
        <v>66900.000000000015</v>
      </c>
    </row>
    <row r="45" spans="2:20" s="35" customFormat="1" ht="24.9" customHeight="1">
      <c r="B45" s="45">
        <v>27</v>
      </c>
      <c r="C45" s="55" t="s">
        <v>143</v>
      </c>
      <c r="D45" s="55" t="s">
        <v>144</v>
      </c>
      <c r="E45" s="47">
        <v>27</v>
      </c>
      <c r="F45" s="47" t="s">
        <v>145</v>
      </c>
      <c r="G45" s="56" t="s">
        <v>71</v>
      </c>
      <c r="H45" s="49">
        <v>43388</v>
      </c>
      <c r="I45" s="47"/>
      <c r="J45" s="61">
        <v>48115.670000000006</v>
      </c>
      <c r="K45" s="61">
        <v>321.44999999999993</v>
      </c>
      <c r="L45" s="57"/>
      <c r="M45" s="57"/>
      <c r="N45" s="58">
        <f t="shared" si="0"/>
        <v>48437.120000000003</v>
      </c>
      <c r="O45" s="61">
        <v>237.12000000000035</v>
      </c>
      <c r="P45" s="61"/>
      <c r="Q45" s="61"/>
      <c r="R45" s="61"/>
      <c r="S45" s="59">
        <f t="shared" si="1"/>
        <v>237.12000000000035</v>
      </c>
      <c r="T45" s="59">
        <f t="shared" si="2"/>
        <v>48200</v>
      </c>
    </row>
    <row r="46" spans="2:20" s="35" customFormat="1" ht="24.9" customHeight="1">
      <c r="B46" s="45">
        <v>28</v>
      </c>
      <c r="C46" s="55" t="s">
        <v>146</v>
      </c>
      <c r="D46" s="55" t="s">
        <v>100</v>
      </c>
      <c r="E46" s="47">
        <v>28</v>
      </c>
      <c r="F46" s="47" t="s">
        <v>147</v>
      </c>
      <c r="G46" s="56" t="s">
        <v>71</v>
      </c>
      <c r="H46" s="49">
        <v>43388</v>
      </c>
      <c r="I46" s="47"/>
      <c r="J46" s="61">
        <v>34558.97</v>
      </c>
      <c r="K46" s="61"/>
      <c r="L46" s="57"/>
      <c r="M46" s="57"/>
      <c r="N46" s="58">
        <f t="shared" si="0"/>
        <v>34558.97</v>
      </c>
      <c r="O46" s="61">
        <v>558.97000000000025</v>
      </c>
      <c r="P46" s="61"/>
      <c r="Q46" s="61"/>
      <c r="R46" s="61"/>
      <c r="S46" s="59">
        <f t="shared" si="1"/>
        <v>558.97000000000025</v>
      </c>
      <c r="T46" s="59">
        <f t="shared" si="2"/>
        <v>34000</v>
      </c>
    </row>
    <row r="47" spans="2:20" s="35" customFormat="1" ht="24.9" customHeight="1">
      <c r="B47" s="45">
        <v>29</v>
      </c>
      <c r="C47" s="55" t="s">
        <v>148</v>
      </c>
      <c r="D47" s="55" t="s">
        <v>73</v>
      </c>
      <c r="E47" s="47">
        <v>29</v>
      </c>
      <c r="F47" s="47" t="s">
        <v>149</v>
      </c>
      <c r="G47" s="56" t="s">
        <v>71</v>
      </c>
      <c r="H47" s="49">
        <v>43388</v>
      </c>
      <c r="I47" s="47"/>
      <c r="J47" s="61">
        <v>4118.88</v>
      </c>
      <c r="K47" s="61">
        <v>381.11999999999995</v>
      </c>
      <c r="L47" s="57"/>
      <c r="M47" s="57"/>
      <c r="N47" s="58">
        <f t="shared" si="0"/>
        <v>4500</v>
      </c>
      <c r="O47" s="61"/>
      <c r="P47" s="61"/>
      <c r="Q47" s="61"/>
      <c r="R47" s="61"/>
      <c r="S47" s="59">
        <f t="shared" si="1"/>
        <v>0</v>
      </c>
      <c r="T47" s="59">
        <f t="shared" si="2"/>
        <v>4500</v>
      </c>
    </row>
    <row r="48" spans="2:20" s="35" customFormat="1" ht="24.9" customHeight="1">
      <c r="B48" s="45">
        <v>30</v>
      </c>
      <c r="C48" s="55" t="s">
        <v>150</v>
      </c>
      <c r="D48" s="62" t="s">
        <v>151</v>
      </c>
      <c r="E48" s="47">
        <v>30</v>
      </c>
      <c r="F48" s="47" t="s">
        <v>152</v>
      </c>
      <c r="G48" s="56" t="s">
        <v>71</v>
      </c>
      <c r="H48" s="49">
        <v>43388</v>
      </c>
      <c r="I48" s="47"/>
      <c r="J48" s="61">
        <v>164026.2399999999</v>
      </c>
      <c r="K48" s="61">
        <v>0</v>
      </c>
      <c r="L48" s="57"/>
      <c r="M48" s="57"/>
      <c r="N48" s="58">
        <f t="shared" si="0"/>
        <v>164026.2399999999</v>
      </c>
      <c r="O48" s="61">
        <v>21526.239999999991</v>
      </c>
      <c r="P48" s="61"/>
      <c r="Q48" s="61"/>
      <c r="R48" s="61"/>
      <c r="S48" s="59">
        <f t="shared" si="1"/>
        <v>21526.239999999991</v>
      </c>
      <c r="T48" s="59">
        <f t="shared" si="2"/>
        <v>142499.99999999991</v>
      </c>
    </row>
    <row r="49" spans="2:20" s="35" customFormat="1" ht="24.9" customHeight="1">
      <c r="B49" s="45">
        <v>31</v>
      </c>
      <c r="C49" s="55" t="s">
        <v>153</v>
      </c>
      <c r="D49" s="55" t="s">
        <v>154</v>
      </c>
      <c r="E49" s="47">
        <v>31</v>
      </c>
      <c r="F49" s="47" t="s">
        <v>155</v>
      </c>
      <c r="G49" s="56" t="s">
        <v>71</v>
      </c>
      <c r="H49" s="49">
        <v>43388</v>
      </c>
      <c r="I49" s="47"/>
      <c r="J49" s="61">
        <v>97170.489999999991</v>
      </c>
      <c r="K49" s="61">
        <v>0</v>
      </c>
      <c r="L49" s="57"/>
      <c r="M49" s="57"/>
      <c r="N49" s="58">
        <f t="shared" si="0"/>
        <v>97170.489999999991</v>
      </c>
      <c r="O49" s="61">
        <v>8720.49</v>
      </c>
      <c r="P49" s="61"/>
      <c r="Q49" s="61"/>
      <c r="R49" s="61"/>
      <c r="S49" s="59">
        <f t="shared" si="1"/>
        <v>8720.49</v>
      </c>
      <c r="T49" s="59">
        <f t="shared" si="2"/>
        <v>88449.999999999985</v>
      </c>
    </row>
    <row r="50" spans="2:20" s="35" customFormat="1" ht="24.9" customHeight="1">
      <c r="B50" s="45">
        <v>32</v>
      </c>
      <c r="C50" s="55" t="s">
        <v>156</v>
      </c>
      <c r="D50" s="55" t="s">
        <v>100</v>
      </c>
      <c r="E50" s="47">
        <v>32</v>
      </c>
      <c r="F50" s="47" t="s">
        <v>157</v>
      </c>
      <c r="G50" s="56" t="s">
        <v>71</v>
      </c>
      <c r="H50" s="49">
        <v>43388</v>
      </c>
      <c r="I50" s="47"/>
      <c r="J50" s="61">
        <v>56441.489999999991</v>
      </c>
      <c r="K50" s="61"/>
      <c r="L50" s="57"/>
      <c r="M50" s="57"/>
      <c r="N50" s="58">
        <f t="shared" si="0"/>
        <v>56441.489999999991</v>
      </c>
      <c r="O50" s="61">
        <v>1141.4900000000005</v>
      </c>
      <c r="P50" s="61"/>
      <c r="Q50" s="61"/>
      <c r="R50" s="61"/>
      <c r="S50" s="59">
        <f t="shared" si="1"/>
        <v>1141.4900000000005</v>
      </c>
      <c r="T50" s="59">
        <f t="shared" si="2"/>
        <v>55299.999999999993</v>
      </c>
    </row>
    <row r="51" spans="2:20" s="35" customFormat="1" ht="24.9" customHeight="1">
      <c r="B51" s="45">
        <v>33</v>
      </c>
      <c r="C51" s="55" t="s">
        <v>158</v>
      </c>
      <c r="D51" s="55" t="s">
        <v>159</v>
      </c>
      <c r="E51" s="47">
        <v>33</v>
      </c>
      <c r="F51" s="47" t="s">
        <v>160</v>
      </c>
      <c r="G51" s="56" t="s">
        <v>71</v>
      </c>
      <c r="H51" s="49">
        <v>43388</v>
      </c>
      <c r="I51" s="47"/>
      <c r="J51" s="61">
        <v>5715.2000000000007</v>
      </c>
      <c r="K51" s="61">
        <v>1784.8</v>
      </c>
      <c r="L51" s="57"/>
      <c r="M51" s="57"/>
      <c r="N51" s="58">
        <f t="shared" si="0"/>
        <v>7500.0000000000009</v>
      </c>
      <c r="O51" s="61"/>
      <c r="P51" s="61"/>
      <c r="Q51" s="61"/>
      <c r="R51" s="61"/>
      <c r="S51" s="59">
        <f t="shared" si="1"/>
        <v>0</v>
      </c>
      <c r="T51" s="59">
        <f t="shared" si="2"/>
        <v>7500.0000000000009</v>
      </c>
    </row>
    <row r="52" spans="2:20" s="35" customFormat="1" ht="24.9" customHeight="1">
      <c r="B52" s="45">
        <v>34</v>
      </c>
      <c r="C52" s="55" t="s">
        <v>161</v>
      </c>
      <c r="D52" s="55" t="s">
        <v>162</v>
      </c>
      <c r="E52" s="47">
        <v>34</v>
      </c>
      <c r="F52" s="47" t="s">
        <v>163</v>
      </c>
      <c r="G52" s="56" t="s">
        <v>71</v>
      </c>
      <c r="H52" s="49">
        <v>43388</v>
      </c>
      <c r="I52" s="47"/>
      <c r="J52" s="61">
        <v>77916.880000000019</v>
      </c>
      <c r="K52" s="61">
        <v>0</v>
      </c>
      <c r="L52" s="57"/>
      <c r="M52" s="57"/>
      <c r="N52" s="58">
        <f t="shared" si="0"/>
        <v>77916.880000000019</v>
      </c>
      <c r="O52" s="61">
        <v>5916.8799999999992</v>
      </c>
      <c r="P52" s="61"/>
      <c r="Q52" s="61"/>
      <c r="R52" s="61"/>
      <c r="S52" s="59">
        <f t="shared" si="1"/>
        <v>5916.8799999999992</v>
      </c>
      <c r="T52" s="59">
        <f t="shared" si="2"/>
        <v>72000.000000000015</v>
      </c>
    </row>
    <row r="53" spans="2:20" s="35" customFormat="1" ht="24.9" customHeight="1">
      <c r="B53" s="45">
        <v>35</v>
      </c>
      <c r="C53" s="55" t="s">
        <v>164</v>
      </c>
      <c r="D53" s="55" t="s">
        <v>165</v>
      </c>
      <c r="E53" s="47">
        <v>35</v>
      </c>
      <c r="F53" s="47" t="s">
        <v>166</v>
      </c>
      <c r="G53" s="56" t="s">
        <v>71</v>
      </c>
      <c r="H53" s="49">
        <v>43388</v>
      </c>
      <c r="I53" s="47"/>
      <c r="J53" s="61">
        <v>7239.71</v>
      </c>
      <c r="K53" s="61">
        <v>360.28999999999991</v>
      </c>
      <c r="L53" s="57"/>
      <c r="M53" s="57"/>
      <c r="N53" s="58">
        <f t="shared" si="0"/>
        <v>7600</v>
      </c>
      <c r="O53" s="61"/>
      <c r="P53" s="61"/>
      <c r="Q53" s="61"/>
      <c r="R53" s="61"/>
      <c r="S53" s="59">
        <f t="shared" si="1"/>
        <v>0</v>
      </c>
      <c r="T53" s="59">
        <f t="shared" si="2"/>
        <v>7600</v>
      </c>
    </row>
    <row r="54" spans="2:20" s="35" customFormat="1" ht="24.9" customHeight="1">
      <c r="B54" s="45">
        <v>36</v>
      </c>
      <c r="C54" s="55" t="s">
        <v>167</v>
      </c>
      <c r="D54" s="55" t="s">
        <v>168</v>
      </c>
      <c r="E54" s="47">
        <v>36</v>
      </c>
      <c r="F54" s="47" t="s">
        <v>169</v>
      </c>
      <c r="G54" s="56" t="s">
        <v>71</v>
      </c>
      <c r="H54" s="49">
        <v>43388</v>
      </c>
      <c r="I54" s="47"/>
      <c r="J54" s="61">
        <v>7026.0300000000007</v>
      </c>
      <c r="K54" s="61">
        <v>373.96999999999991</v>
      </c>
      <c r="L54" s="57"/>
      <c r="M54" s="57"/>
      <c r="N54" s="58">
        <f t="shared" si="0"/>
        <v>7400.0000000000009</v>
      </c>
      <c r="O54" s="61"/>
      <c r="P54" s="61"/>
      <c r="Q54" s="61"/>
      <c r="R54" s="61"/>
      <c r="S54" s="59">
        <f t="shared" si="1"/>
        <v>0</v>
      </c>
      <c r="T54" s="59">
        <f t="shared" si="2"/>
        <v>7400.0000000000009</v>
      </c>
    </row>
    <row r="55" spans="2:20" s="35" customFormat="1" ht="24.9" customHeight="1">
      <c r="B55" s="45">
        <v>37</v>
      </c>
      <c r="C55" s="55" t="s">
        <v>170</v>
      </c>
      <c r="D55" s="55" t="s">
        <v>171</v>
      </c>
      <c r="E55" s="47">
        <v>37</v>
      </c>
      <c r="F55" s="47" t="s">
        <v>172</v>
      </c>
      <c r="G55" s="56" t="s">
        <v>71</v>
      </c>
      <c r="H55" s="49">
        <v>43388</v>
      </c>
      <c r="I55" s="47"/>
      <c r="J55" s="61">
        <v>105152.93000000004</v>
      </c>
      <c r="K55" s="61">
        <v>0</v>
      </c>
      <c r="L55" s="57"/>
      <c r="M55" s="57"/>
      <c r="N55" s="58">
        <f>SUM(J55:M55)</f>
        <v>105152.93000000004</v>
      </c>
      <c r="O55" s="61">
        <v>9652.9299999999985</v>
      </c>
      <c r="P55" s="61"/>
      <c r="Q55" s="61"/>
      <c r="R55" s="61"/>
      <c r="S55" s="59">
        <f t="shared" si="1"/>
        <v>9652.9299999999985</v>
      </c>
      <c r="T55" s="59">
        <f t="shared" si="2"/>
        <v>95500.000000000044</v>
      </c>
    </row>
    <row r="56" spans="2:20" s="35" customFormat="1" ht="24.9" customHeight="1">
      <c r="B56" s="45">
        <v>38</v>
      </c>
      <c r="C56" s="55" t="s">
        <v>173</v>
      </c>
      <c r="D56" s="55" t="s">
        <v>174</v>
      </c>
      <c r="E56" s="47">
        <v>38</v>
      </c>
      <c r="F56" s="47" t="s">
        <v>175</v>
      </c>
      <c r="G56" s="56" t="s">
        <v>71</v>
      </c>
      <c r="H56" s="49">
        <v>43388</v>
      </c>
      <c r="I56" s="47"/>
      <c r="J56" s="109">
        <v>54611.209999999985</v>
      </c>
      <c r="K56" s="61"/>
      <c r="L56" s="57"/>
      <c r="M56" s="57"/>
      <c r="N56" s="58">
        <f t="shared" si="0"/>
        <v>54611.209999999985</v>
      </c>
      <c r="O56" s="61">
        <v>611.21000000000049</v>
      </c>
      <c r="P56" s="61"/>
      <c r="Q56" s="61"/>
      <c r="R56" s="61"/>
      <c r="S56" s="59">
        <f t="shared" si="1"/>
        <v>611.21000000000049</v>
      </c>
      <c r="T56" s="59">
        <f t="shared" si="2"/>
        <v>53999.999999999985</v>
      </c>
    </row>
    <row r="57" spans="2:20" s="35" customFormat="1" ht="24.9" customHeight="1">
      <c r="B57" s="45">
        <v>39</v>
      </c>
      <c r="C57" s="55" t="s">
        <v>176</v>
      </c>
      <c r="D57" s="55" t="s">
        <v>100</v>
      </c>
      <c r="E57" s="47">
        <v>39</v>
      </c>
      <c r="F57" s="47" t="s">
        <v>177</v>
      </c>
      <c r="G57" s="56" t="s">
        <v>71</v>
      </c>
      <c r="H57" s="49">
        <v>43388</v>
      </c>
      <c r="I57" s="47"/>
      <c r="J57" s="61">
        <v>38886.949999999997</v>
      </c>
      <c r="K57" s="61">
        <v>676.06999999999982</v>
      </c>
      <c r="L57" s="57"/>
      <c r="M57" s="57"/>
      <c r="N57" s="58">
        <f t="shared" si="0"/>
        <v>39563.019999999997</v>
      </c>
      <c r="O57" s="61">
        <v>163.02000000000024</v>
      </c>
      <c r="P57" s="61"/>
      <c r="Q57" s="61"/>
      <c r="R57" s="61"/>
      <c r="S57" s="59">
        <f t="shared" si="1"/>
        <v>163.02000000000024</v>
      </c>
      <c r="T57" s="59">
        <f t="shared" si="2"/>
        <v>39400</v>
      </c>
    </row>
    <row r="58" spans="2:20" s="35" customFormat="1" ht="24.9" customHeight="1">
      <c r="B58" s="45">
        <v>40</v>
      </c>
      <c r="C58" s="55" t="s">
        <v>178</v>
      </c>
      <c r="D58" s="55" t="s">
        <v>179</v>
      </c>
      <c r="E58" s="47">
        <v>40</v>
      </c>
      <c r="F58" s="47" t="s">
        <v>180</v>
      </c>
      <c r="G58" s="56" t="s">
        <v>71</v>
      </c>
      <c r="H58" s="49">
        <v>43388</v>
      </c>
      <c r="I58" s="47"/>
      <c r="J58" s="61">
        <v>42423.16</v>
      </c>
      <c r="K58" s="61">
        <v>952.38999999999965</v>
      </c>
      <c r="L58" s="57"/>
      <c r="M58" s="57"/>
      <c r="N58" s="58">
        <f t="shared" si="0"/>
        <v>43375.55</v>
      </c>
      <c r="O58" s="61">
        <v>25.55000000000004</v>
      </c>
      <c r="P58" s="61"/>
      <c r="Q58" s="61"/>
      <c r="R58" s="61"/>
      <c r="S58" s="59">
        <f t="shared" si="1"/>
        <v>25.55000000000004</v>
      </c>
      <c r="T58" s="59">
        <f t="shared" si="2"/>
        <v>43350</v>
      </c>
    </row>
    <row r="59" spans="2:20" s="35" customFormat="1" ht="24.9" customHeight="1">
      <c r="B59" s="45">
        <v>41</v>
      </c>
      <c r="C59" s="55" t="s">
        <v>181</v>
      </c>
      <c r="D59" s="55" t="s">
        <v>100</v>
      </c>
      <c r="E59" s="47">
        <v>41</v>
      </c>
      <c r="F59" s="47" t="s">
        <v>182</v>
      </c>
      <c r="G59" s="56" t="s">
        <v>71</v>
      </c>
      <c r="H59" s="49">
        <v>43388</v>
      </c>
      <c r="I59" s="47"/>
      <c r="J59" s="61">
        <v>49179.539999999986</v>
      </c>
      <c r="K59" s="61">
        <v>62.199999999999932</v>
      </c>
      <c r="L59" s="57"/>
      <c r="M59" s="57"/>
      <c r="N59" s="58">
        <f t="shared" si="0"/>
        <v>49241.739999999983</v>
      </c>
      <c r="O59" s="61">
        <v>341.74000000000035</v>
      </c>
      <c r="P59" s="61"/>
      <c r="Q59" s="61"/>
      <c r="R59" s="61"/>
      <c r="S59" s="59">
        <f t="shared" si="1"/>
        <v>341.74000000000035</v>
      </c>
      <c r="T59" s="59">
        <f t="shared" si="2"/>
        <v>48899.999999999985</v>
      </c>
    </row>
    <row r="60" spans="2:20" s="35" customFormat="1" ht="24.9" customHeight="1">
      <c r="B60" s="45">
        <v>42</v>
      </c>
      <c r="C60" s="55" t="s">
        <v>183</v>
      </c>
      <c r="D60" s="55" t="s">
        <v>184</v>
      </c>
      <c r="E60" s="47">
        <v>42</v>
      </c>
      <c r="F60" s="47" t="s">
        <v>185</v>
      </c>
      <c r="G60" s="56" t="s">
        <v>71</v>
      </c>
      <c r="H60" s="49">
        <v>43388</v>
      </c>
      <c r="I60" s="47"/>
      <c r="J60" s="61">
        <v>28476.750000000007</v>
      </c>
      <c r="K60" s="61"/>
      <c r="L60" s="57"/>
      <c r="M60" s="57"/>
      <c r="N60" s="58">
        <f t="shared" si="0"/>
        <v>28476.750000000007</v>
      </c>
      <c r="O60" s="61">
        <v>2026.7499999999998</v>
      </c>
      <c r="P60" s="61"/>
      <c r="Q60" s="61"/>
      <c r="R60" s="61"/>
      <c r="S60" s="59">
        <f t="shared" si="1"/>
        <v>2026.7499999999998</v>
      </c>
      <c r="T60" s="59">
        <f t="shared" si="2"/>
        <v>26450.000000000007</v>
      </c>
    </row>
    <row r="61" spans="2:20" s="35" customFormat="1" ht="24.9" customHeight="1">
      <c r="B61" s="45">
        <v>43</v>
      </c>
      <c r="C61" s="55" t="s">
        <v>186</v>
      </c>
      <c r="D61" s="55" t="s">
        <v>187</v>
      </c>
      <c r="E61" s="47">
        <v>43</v>
      </c>
      <c r="F61" s="47" t="s">
        <v>188</v>
      </c>
      <c r="G61" s="56" t="s">
        <v>71</v>
      </c>
      <c r="H61" s="49">
        <v>43388</v>
      </c>
      <c r="I61" s="47"/>
      <c r="J61" s="61">
        <v>96300.75</v>
      </c>
      <c r="K61" s="61"/>
      <c r="L61" s="57"/>
      <c r="M61" s="57"/>
      <c r="N61" s="58">
        <f t="shared" si="0"/>
        <v>96300.75</v>
      </c>
      <c r="O61" s="61">
        <v>8500.75</v>
      </c>
      <c r="P61" s="61"/>
      <c r="Q61" s="61"/>
      <c r="R61" s="61"/>
      <c r="S61" s="59">
        <f t="shared" si="1"/>
        <v>8500.75</v>
      </c>
      <c r="T61" s="59">
        <f t="shared" si="2"/>
        <v>87800</v>
      </c>
    </row>
    <row r="62" spans="2:20" s="35" customFormat="1" ht="24.9" customHeight="1">
      <c r="B62" s="45">
        <v>44</v>
      </c>
      <c r="C62" s="55" t="s">
        <v>189</v>
      </c>
      <c r="D62" s="55" t="s">
        <v>159</v>
      </c>
      <c r="E62" s="47">
        <v>44</v>
      </c>
      <c r="F62" s="47" t="s">
        <v>190</v>
      </c>
      <c r="G62" s="56" t="s">
        <v>71</v>
      </c>
      <c r="H62" s="49">
        <v>43388</v>
      </c>
      <c r="I62" s="47"/>
      <c r="J62" s="61">
        <v>3429.12</v>
      </c>
      <c r="K62" s="61">
        <v>1070.8799999999999</v>
      </c>
      <c r="L62" s="57"/>
      <c r="M62" s="57"/>
      <c r="N62" s="58">
        <f t="shared" si="0"/>
        <v>4500</v>
      </c>
      <c r="O62" s="61"/>
      <c r="P62" s="61"/>
      <c r="Q62" s="61"/>
      <c r="R62" s="61"/>
      <c r="S62" s="59">
        <f t="shared" si="1"/>
        <v>0</v>
      </c>
      <c r="T62" s="59">
        <f t="shared" si="2"/>
        <v>4500</v>
      </c>
    </row>
    <row r="63" spans="2:20" s="35" customFormat="1" ht="24.9" customHeight="1">
      <c r="B63" s="45">
        <v>45</v>
      </c>
      <c r="C63" s="55" t="s">
        <v>191</v>
      </c>
      <c r="D63" s="55" t="s">
        <v>100</v>
      </c>
      <c r="E63" s="47">
        <v>45</v>
      </c>
      <c r="F63" s="47" t="s">
        <v>192</v>
      </c>
      <c r="G63" s="56" t="s">
        <v>71</v>
      </c>
      <c r="H63" s="49">
        <v>43388</v>
      </c>
      <c r="I63" s="47"/>
      <c r="J63" s="61">
        <v>36155.560000000005</v>
      </c>
      <c r="K63" s="61">
        <v>146.37999999999997</v>
      </c>
      <c r="L63" s="57"/>
      <c r="M63" s="57"/>
      <c r="N63" s="58">
        <f t="shared" si="0"/>
        <v>36301.94</v>
      </c>
      <c r="O63" s="61">
        <v>551.94000000000028</v>
      </c>
      <c r="P63" s="61"/>
      <c r="Q63" s="61"/>
      <c r="R63" s="61"/>
      <c r="S63" s="59">
        <f t="shared" si="1"/>
        <v>551.94000000000028</v>
      </c>
      <c r="T63" s="59">
        <f t="shared" si="2"/>
        <v>35750</v>
      </c>
    </row>
    <row r="64" spans="2:20" s="35" customFormat="1" ht="24.9" customHeight="1">
      <c r="B64" s="45">
        <v>46</v>
      </c>
      <c r="C64" s="55" t="s">
        <v>193</v>
      </c>
      <c r="D64" s="55" t="s">
        <v>194</v>
      </c>
      <c r="E64" s="47">
        <v>46</v>
      </c>
      <c r="F64" s="47" t="s">
        <v>195</v>
      </c>
      <c r="G64" s="56" t="s">
        <v>71</v>
      </c>
      <c r="H64" s="49">
        <v>43388</v>
      </c>
      <c r="I64" s="47"/>
      <c r="J64" s="61">
        <v>45511.11</v>
      </c>
      <c r="K64" s="61">
        <v>488.88999999999965</v>
      </c>
      <c r="L64" s="57"/>
      <c r="M64" s="57"/>
      <c r="N64" s="58">
        <f t="shared" si="0"/>
        <v>46000</v>
      </c>
      <c r="O64" s="61"/>
      <c r="P64" s="61"/>
      <c r="Q64" s="61"/>
      <c r="R64" s="61"/>
      <c r="S64" s="59">
        <f t="shared" si="1"/>
        <v>0</v>
      </c>
      <c r="T64" s="59">
        <f t="shared" si="2"/>
        <v>46000</v>
      </c>
    </row>
    <row r="65" spans="2:21" s="35" customFormat="1" ht="24.9" customHeight="1">
      <c r="B65" s="45">
        <v>47</v>
      </c>
      <c r="C65" s="55" t="s">
        <v>196</v>
      </c>
      <c r="D65" s="55" t="s">
        <v>100</v>
      </c>
      <c r="E65" s="47">
        <v>47</v>
      </c>
      <c r="F65" s="47" t="s">
        <v>197</v>
      </c>
      <c r="G65" s="56" t="s">
        <v>71</v>
      </c>
      <c r="H65" s="49">
        <v>43388</v>
      </c>
      <c r="I65" s="47"/>
      <c r="J65" s="61">
        <v>52871.94</v>
      </c>
      <c r="K65" s="61"/>
      <c r="L65" s="57"/>
      <c r="M65" s="57"/>
      <c r="N65" s="58">
        <f t="shared" si="0"/>
        <v>52871.94</v>
      </c>
      <c r="O65" s="61">
        <v>421.94000000000051</v>
      </c>
      <c r="P65" s="61"/>
      <c r="Q65" s="61"/>
      <c r="R65" s="61"/>
      <c r="S65" s="59">
        <f t="shared" si="1"/>
        <v>421.94000000000051</v>
      </c>
      <c r="T65" s="59">
        <f t="shared" si="2"/>
        <v>52450</v>
      </c>
    </row>
    <row r="66" spans="2:21" s="35" customFormat="1" ht="24.9" customHeight="1">
      <c r="B66" s="45">
        <v>48</v>
      </c>
      <c r="C66" s="55" t="s">
        <v>198</v>
      </c>
      <c r="D66" s="55" t="s">
        <v>199</v>
      </c>
      <c r="E66" s="47">
        <v>48</v>
      </c>
      <c r="F66" s="47" t="s">
        <v>200</v>
      </c>
      <c r="G66" s="56" t="s">
        <v>71</v>
      </c>
      <c r="H66" s="49">
        <v>43388</v>
      </c>
      <c r="I66" s="47"/>
      <c r="J66" s="61">
        <v>57977.360000000015</v>
      </c>
      <c r="K66" s="61"/>
      <c r="L66" s="57"/>
      <c r="M66" s="57"/>
      <c r="N66" s="58">
        <f t="shared" si="0"/>
        <v>57977.360000000015</v>
      </c>
      <c r="O66" s="61">
        <v>977.36000000000092</v>
      </c>
      <c r="P66" s="61"/>
      <c r="Q66" s="61"/>
      <c r="R66" s="61"/>
      <c r="S66" s="59">
        <f t="shared" si="1"/>
        <v>977.36000000000092</v>
      </c>
      <c r="T66" s="59">
        <f t="shared" si="2"/>
        <v>57000.000000000015</v>
      </c>
    </row>
    <row r="67" spans="2:21" s="35" customFormat="1" ht="24.9" customHeight="1">
      <c r="B67" s="45">
        <v>49</v>
      </c>
      <c r="C67" s="55" t="s">
        <v>201</v>
      </c>
      <c r="D67" s="55" t="s">
        <v>100</v>
      </c>
      <c r="E67" s="47">
        <v>49</v>
      </c>
      <c r="F67" s="47" t="s">
        <v>202</v>
      </c>
      <c r="G67" s="56" t="s">
        <v>71</v>
      </c>
      <c r="H67" s="49">
        <v>43388</v>
      </c>
      <c r="I67" s="47"/>
      <c r="J67" s="61">
        <v>1693.48</v>
      </c>
      <c r="K67" s="108">
        <v>106.51999999999998</v>
      </c>
      <c r="L67" s="57"/>
      <c r="M67" s="57"/>
      <c r="N67" s="58">
        <f t="shared" si="0"/>
        <v>1800</v>
      </c>
      <c r="O67" s="61"/>
      <c r="P67" s="61"/>
      <c r="Q67" s="61"/>
      <c r="R67" s="61"/>
      <c r="S67" s="59">
        <f t="shared" si="1"/>
        <v>0</v>
      </c>
      <c r="T67" s="59">
        <f t="shared" si="2"/>
        <v>1800</v>
      </c>
    </row>
    <row r="68" spans="2:21" s="35" customFormat="1" ht="24.9" customHeight="1">
      <c r="B68" s="45">
        <v>50</v>
      </c>
      <c r="C68" s="55" t="s">
        <v>203</v>
      </c>
      <c r="D68" s="55" t="s">
        <v>204</v>
      </c>
      <c r="E68" s="47">
        <v>50</v>
      </c>
      <c r="F68" s="47" t="s">
        <v>205</v>
      </c>
      <c r="G68" s="56" t="s">
        <v>71</v>
      </c>
      <c r="H68" s="49">
        <v>43388</v>
      </c>
      <c r="I68" s="47"/>
      <c r="J68" s="61">
        <v>97864.39</v>
      </c>
      <c r="K68" s="61"/>
      <c r="L68" s="57"/>
      <c r="M68" s="57"/>
      <c r="N68" s="58">
        <f t="shared" si="0"/>
        <v>97864.39</v>
      </c>
      <c r="O68" s="61">
        <v>8714.39</v>
      </c>
      <c r="P68" s="61"/>
      <c r="Q68" s="61"/>
      <c r="R68" s="61"/>
      <c r="S68" s="59">
        <f t="shared" si="1"/>
        <v>8714.39</v>
      </c>
      <c r="T68" s="59">
        <f t="shared" si="2"/>
        <v>89150</v>
      </c>
    </row>
    <row r="69" spans="2:21" s="35" customFormat="1" ht="24.9" customHeight="1">
      <c r="B69" s="45">
        <v>51</v>
      </c>
      <c r="C69" s="55" t="s">
        <v>206</v>
      </c>
      <c r="D69" s="55" t="s">
        <v>100</v>
      </c>
      <c r="E69" s="47">
        <v>51</v>
      </c>
      <c r="F69" s="47" t="s">
        <v>207</v>
      </c>
      <c r="G69" s="56" t="s">
        <v>71</v>
      </c>
      <c r="H69" s="49">
        <v>43388</v>
      </c>
      <c r="I69" s="47"/>
      <c r="J69" s="61">
        <v>47094.35</v>
      </c>
      <c r="K69" s="61">
        <v>8.7199999999999989</v>
      </c>
      <c r="L69" s="57"/>
      <c r="M69" s="57"/>
      <c r="N69" s="58">
        <f t="shared" si="0"/>
        <v>47103.07</v>
      </c>
      <c r="O69" s="61">
        <v>353.07000000000039</v>
      </c>
      <c r="P69" s="61"/>
      <c r="Q69" s="61"/>
      <c r="R69" s="61"/>
      <c r="S69" s="59">
        <f t="shared" si="1"/>
        <v>353.07000000000039</v>
      </c>
      <c r="T69" s="59">
        <f t="shared" si="2"/>
        <v>46750</v>
      </c>
    </row>
    <row r="70" spans="2:21" s="35" customFormat="1" ht="24.9" customHeight="1">
      <c r="B70" s="45">
        <v>52</v>
      </c>
      <c r="C70" s="55" t="s">
        <v>208</v>
      </c>
      <c r="D70" s="55" t="s">
        <v>209</v>
      </c>
      <c r="E70" s="47">
        <v>52</v>
      </c>
      <c r="F70" s="47" t="s">
        <v>210</v>
      </c>
      <c r="G70" s="56" t="s">
        <v>71</v>
      </c>
      <c r="H70" s="49">
        <v>43388</v>
      </c>
      <c r="I70" s="47"/>
      <c r="J70" s="61">
        <v>48405.959999999992</v>
      </c>
      <c r="K70" s="61">
        <v>255.63999999999973</v>
      </c>
      <c r="L70" s="57"/>
      <c r="M70" s="57"/>
      <c r="N70" s="58">
        <f t="shared" si="0"/>
        <v>48661.599999999991</v>
      </c>
      <c r="O70" s="61">
        <v>111.60000000000008</v>
      </c>
      <c r="P70" s="61"/>
      <c r="Q70" s="61"/>
      <c r="R70" s="61"/>
      <c r="S70" s="59">
        <f t="shared" si="1"/>
        <v>111.60000000000008</v>
      </c>
      <c r="T70" s="59">
        <f t="shared" si="2"/>
        <v>48549.999999999993</v>
      </c>
    </row>
    <row r="71" spans="2:21" s="35" customFormat="1" ht="24.9" customHeight="1">
      <c r="B71" s="45">
        <v>53</v>
      </c>
      <c r="C71" s="55" t="s">
        <v>211</v>
      </c>
      <c r="D71" s="55" t="s">
        <v>212</v>
      </c>
      <c r="E71" s="47">
        <v>53</v>
      </c>
      <c r="F71" s="47" t="s">
        <v>213</v>
      </c>
      <c r="G71" s="56" t="s">
        <v>71</v>
      </c>
      <c r="H71" s="49">
        <v>43388</v>
      </c>
      <c r="I71" s="47"/>
      <c r="J71" s="61">
        <v>89410.080000000031</v>
      </c>
      <c r="K71" s="61">
        <v>127.03999999999998</v>
      </c>
      <c r="L71" s="57"/>
      <c r="M71" s="57"/>
      <c r="N71" s="58">
        <f t="shared" si="0"/>
        <v>89537.120000000024</v>
      </c>
      <c r="O71" s="61">
        <v>8037.1199999999981</v>
      </c>
      <c r="P71" s="61"/>
      <c r="Q71" s="61"/>
      <c r="R71" s="61"/>
      <c r="S71" s="59">
        <f t="shared" si="1"/>
        <v>8037.1199999999981</v>
      </c>
      <c r="T71" s="59">
        <f t="shared" si="2"/>
        <v>81500.000000000029</v>
      </c>
    </row>
    <row r="72" spans="2:21" s="35" customFormat="1" ht="24.9" customHeight="1">
      <c r="B72" s="63">
        <v>54</v>
      </c>
      <c r="C72" s="64" t="s">
        <v>214</v>
      </c>
      <c r="D72" s="64" t="s">
        <v>69</v>
      </c>
      <c r="E72" s="65">
        <v>54</v>
      </c>
      <c r="F72" s="65" t="s">
        <v>215</v>
      </c>
      <c r="G72" s="66" t="s">
        <v>71</v>
      </c>
      <c r="H72" s="67">
        <v>43388</v>
      </c>
      <c r="I72" s="65"/>
      <c r="J72" s="110">
        <v>71399.150000000009</v>
      </c>
      <c r="K72" s="110"/>
      <c r="L72" s="68"/>
      <c r="M72" s="68"/>
      <c r="N72" s="69">
        <f t="shared" si="0"/>
        <v>71399.150000000009</v>
      </c>
      <c r="O72" s="110">
        <v>4949.1499999999996</v>
      </c>
      <c r="P72" s="110"/>
      <c r="Q72" s="110"/>
      <c r="R72" s="110"/>
      <c r="S72" s="70">
        <f t="shared" si="1"/>
        <v>4949.1499999999996</v>
      </c>
      <c r="T72" s="70">
        <f t="shared" si="2"/>
        <v>66450.000000000015</v>
      </c>
    </row>
    <row r="73" spans="2:21" s="35" customFormat="1">
      <c r="B73" s="45">
        <v>55</v>
      </c>
      <c r="C73" s="55" t="s">
        <v>216</v>
      </c>
      <c r="D73" s="55" t="s">
        <v>217</v>
      </c>
      <c r="E73" s="47">
        <v>55</v>
      </c>
      <c r="F73" s="47" t="s">
        <v>218</v>
      </c>
      <c r="G73" s="56" t="s">
        <v>71</v>
      </c>
      <c r="H73" s="49">
        <v>43388</v>
      </c>
      <c r="I73" s="47"/>
      <c r="J73" s="61">
        <v>98628.930000000008</v>
      </c>
      <c r="K73" s="61">
        <v>0</v>
      </c>
      <c r="L73" s="57"/>
      <c r="M73" s="57"/>
      <c r="N73" s="58">
        <f t="shared" si="0"/>
        <v>98628.930000000008</v>
      </c>
      <c r="O73" s="61">
        <v>8978.93</v>
      </c>
      <c r="P73" s="61"/>
      <c r="Q73" s="61"/>
      <c r="R73" s="61"/>
      <c r="S73" s="59">
        <f t="shared" si="1"/>
        <v>8978.93</v>
      </c>
      <c r="T73" s="59">
        <f t="shared" si="2"/>
        <v>89650</v>
      </c>
    </row>
    <row r="74" spans="2:21" s="35" customFormat="1" ht="24.9" customHeight="1">
      <c r="B74" s="71"/>
      <c r="C74" s="72" t="s">
        <v>42</v>
      </c>
      <c r="D74" s="72"/>
      <c r="E74" s="72"/>
      <c r="F74" s="72"/>
      <c r="G74" s="72"/>
      <c r="H74" s="73"/>
      <c r="I74" s="72"/>
      <c r="J74" s="74">
        <f>SUM(J19:J73)</f>
        <v>2976059.24</v>
      </c>
      <c r="K74" s="74">
        <f>SUM(K19:K73)</f>
        <v>22319.540000000005</v>
      </c>
      <c r="L74" s="74">
        <f t="shared" ref="L74:R74" si="3">SUM(L19:L73)</f>
        <v>0</v>
      </c>
      <c r="M74" s="74">
        <f t="shared" si="3"/>
        <v>0</v>
      </c>
      <c r="N74" s="74">
        <f>+J74-K74</f>
        <v>2953739.7</v>
      </c>
      <c r="O74" s="74">
        <f>SUM(O19:O73)</f>
        <v>177178.77999999997</v>
      </c>
      <c r="P74" s="74">
        <f t="shared" si="3"/>
        <v>0</v>
      </c>
      <c r="Q74" s="74">
        <f t="shared" si="3"/>
        <v>0</v>
      </c>
      <c r="R74" s="74">
        <f t="shared" si="3"/>
        <v>0</v>
      </c>
      <c r="S74" s="74">
        <f>SUM(S19:S73)</f>
        <v>177178.77999999997</v>
      </c>
      <c r="T74" s="75">
        <f>SUM(T8:T73)</f>
        <v>2821200</v>
      </c>
      <c r="U74" s="76"/>
    </row>
    <row r="75" spans="2:21">
      <c r="C75" s="77"/>
      <c r="D75" s="77"/>
      <c r="E75" s="77"/>
      <c r="F75" s="78"/>
      <c r="G75" s="77"/>
      <c r="H75" s="79"/>
      <c r="I75" s="77"/>
      <c r="J75" s="80">
        <v>2976059.24</v>
      </c>
      <c r="K75" s="80">
        <v>22319.54</v>
      </c>
      <c r="L75" s="77"/>
      <c r="M75" s="77"/>
      <c r="N75" s="80"/>
      <c r="O75" s="81">
        <v>177178.78</v>
      </c>
      <c r="P75" s="80"/>
      <c r="Q75" s="80"/>
      <c r="R75" s="80"/>
      <c r="S75" s="81"/>
      <c r="T75" s="82">
        <f>+J75+K75-O75</f>
        <v>2821200.0000000005</v>
      </c>
    </row>
    <row r="76" spans="2:21" s="30" customFormat="1">
      <c r="B76" s="36"/>
      <c r="C76" s="36"/>
      <c r="D76" s="36"/>
      <c r="E76" s="36"/>
      <c r="F76" s="83"/>
      <c r="G76" s="36"/>
      <c r="I76" s="36"/>
      <c r="J76" s="84">
        <f>+J75-J74</f>
        <v>0</v>
      </c>
      <c r="K76" s="84">
        <f>+K75-K74</f>
        <v>0</v>
      </c>
      <c r="L76" s="36"/>
      <c r="M76" s="36"/>
      <c r="N76" s="84"/>
      <c r="O76" s="85">
        <f>+O75-O74</f>
        <v>0</v>
      </c>
      <c r="P76" s="84"/>
      <c r="Q76" s="85"/>
      <c r="R76" s="85"/>
      <c r="S76" s="85"/>
      <c r="T76" s="86">
        <f>+T74-T75</f>
        <v>0</v>
      </c>
    </row>
    <row r="77" spans="2:21" s="30" customFormat="1">
      <c r="B77" s="36"/>
      <c r="C77" s="36"/>
      <c r="D77" s="36"/>
      <c r="E77" s="36"/>
      <c r="F77" s="83"/>
      <c r="G77" s="36"/>
      <c r="I77" s="36"/>
      <c r="J77" s="36"/>
      <c r="K77" s="36"/>
      <c r="L77" s="36"/>
      <c r="M77" s="36"/>
      <c r="N77" s="84"/>
      <c r="O77" s="85"/>
      <c r="P77" s="84"/>
      <c r="Q77" s="85"/>
      <c r="R77" s="85"/>
      <c r="S77" s="85"/>
    </row>
    <row r="78" spans="2:21" s="87" customFormat="1" ht="36" customHeight="1">
      <c r="B78" s="140" t="s">
        <v>43</v>
      </c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2:21" s="87" customFormat="1">
      <c r="B79" s="88"/>
      <c r="F79" s="89"/>
      <c r="H79" s="90"/>
    </row>
    <row r="80" spans="2:21" s="87" customFormat="1">
      <c r="B80" s="88"/>
      <c r="F80" s="89"/>
      <c r="H80" s="90"/>
    </row>
    <row r="81" spans="2:18" s="87" customFormat="1">
      <c r="B81" s="88"/>
      <c r="F81" s="89"/>
      <c r="H81" s="90"/>
    </row>
    <row r="82" spans="2:18" s="87" customFormat="1">
      <c r="B82" s="88"/>
      <c r="F82" s="89"/>
      <c r="H82" s="90"/>
    </row>
    <row r="83" spans="2:18" s="87" customFormat="1">
      <c r="B83" s="88"/>
      <c r="F83" s="89"/>
      <c r="H83" s="90"/>
    </row>
    <row r="84" spans="2:18" s="87" customFormat="1">
      <c r="B84" s="88"/>
      <c r="F84" s="89"/>
      <c r="H84" s="90"/>
    </row>
    <row r="85" spans="2:18" s="87" customFormat="1">
      <c r="B85" s="88"/>
      <c r="F85" s="89"/>
      <c r="H85" s="90"/>
    </row>
    <row r="86" spans="2:18" s="30" customFormat="1">
      <c r="F86" s="31"/>
      <c r="J86" s="36"/>
      <c r="K86" s="36"/>
      <c r="L86" s="36"/>
      <c r="M86" s="36"/>
      <c r="N86" s="36"/>
      <c r="O86" s="36"/>
      <c r="P86" s="36"/>
    </row>
    <row r="87" spans="2:18" s="30" customFormat="1">
      <c r="F87" s="31"/>
      <c r="J87" s="36"/>
      <c r="K87" s="36"/>
      <c r="L87" s="36"/>
      <c r="M87" s="36"/>
      <c r="N87" s="36"/>
      <c r="O87" s="36"/>
      <c r="P87" s="36"/>
    </row>
    <row r="88" spans="2:18" s="30" customFormat="1">
      <c r="F88" s="31"/>
      <c r="J88" s="36"/>
      <c r="K88" s="36"/>
      <c r="L88" s="36"/>
      <c r="M88" s="36"/>
      <c r="N88" s="36"/>
      <c r="O88" s="36"/>
      <c r="P88" s="36"/>
    </row>
    <row r="89" spans="2:18" s="30" customFormat="1">
      <c r="F89" s="31"/>
      <c r="J89" s="36"/>
      <c r="K89" s="36"/>
      <c r="L89" s="36"/>
      <c r="M89" s="36"/>
      <c r="N89" s="36"/>
      <c r="O89" s="36"/>
      <c r="P89" s="36"/>
    </row>
    <row r="90" spans="2:18" s="30" customFormat="1">
      <c r="F90" s="31"/>
      <c r="J90" s="36"/>
      <c r="K90" s="36"/>
      <c r="L90" s="36"/>
      <c r="M90" s="36"/>
      <c r="N90" s="36"/>
      <c r="O90" s="36"/>
      <c r="P90" s="36"/>
    </row>
    <row r="91" spans="2:18" s="30" customFormat="1">
      <c r="F91" s="31"/>
      <c r="J91" s="36"/>
      <c r="K91" s="36"/>
      <c r="L91" s="36"/>
      <c r="M91" s="36"/>
      <c r="N91" s="36"/>
      <c r="O91" s="36"/>
      <c r="P91" s="36"/>
    </row>
    <row r="92" spans="2:18">
      <c r="C92" s="77"/>
      <c r="D92" s="77"/>
      <c r="E92" s="77"/>
      <c r="F92" s="78"/>
      <c r="G92" s="77"/>
      <c r="H92" s="79"/>
      <c r="I92" s="77"/>
      <c r="J92" s="77"/>
      <c r="K92" s="77"/>
      <c r="L92" s="77"/>
      <c r="M92" s="77"/>
      <c r="N92" s="77"/>
      <c r="O92" s="77"/>
      <c r="P92" s="77"/>
      <c r="Q92" s="77"/>
      <c r="R92" s="77"/>
    </row>
  </sheetData>
  <sheetProtection formatCells="0" formatColumns="0" formatRows="0" insertColumns="0" insertRows="0" deleteColumns="0" deleteRows="0" selectLockedCells="1"/>
  <mergeCells count="17">
    <mergeCell ref="P16:R16"/>
    <mergeCell ref="B18:T18"/>
    <mergeCell ref="B78:T78"/>
    <mergeCell ref="H15:H16"/>
    <mergeCell ref="I15:I16"/>
    <mergeCell ref="J15:M15"/>
    <mergeCell ref="N15:N16"/>
    <mergeCell ref="O15:R15"/>
    <mergeCell ref="S15:S16"/>
    <mergeCell ref="B15:B16"/>
    <mergeCell ref="C15:C16"/>
    <mergeCell ref="D15:D16"/>
    <mergeCell ref="E15:E16"/>
    <mergeCell ref="F15:F16"/>
    <mergeCell ref="G15:G16"/>
    <mergeCell ref="T15:T16"/>
    <mergeCell ref="L16:M16"/>
  </mergeCells>
  <dataValidations disablePrompts="1" count="1">
    <dataValidation type="list" allowBlank="1" showInputMessage="1" showErrorMessage="1" sqref="B12" xr:uid="{00000000-0002-0000-0200-000000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6:U103"/>
  <sheetViews>
    <sheetView topLeftCell="H75" zoomScale="95" zoomScaleNormal="90" workbookViewId="0">
      <selection activeCell="O19" sqref="O19:R84"/>
    </sheetView>
  </sheetViews>
  <sheetFormatPr baseColWidth="10" defaultColWidth="11.44140625" defaultRowHeight="15"/>
  <cols>
    <col min="1" max="1" width="3.33203125" style="34" customWidth="1"/>
    <col min="2" max="2" width="4.6640625" style="34" customWidth="1"/>
    <col min="3" max="3" width="46.44140625" style="34" bestFit="1" customWidth="1"/>
    <col min="4" max="4" width="44" style="34" customWidth="1"/>
    <col min="5" max="5" width="14.33203125" style="34" customWidth="1"/>
    <col min="6" max="6" width="19.88671875" style="91" customWidth="1"/>
    <col min="7" max="7" width="44.5546875" style="34" customWidth="1"/>
    <col min="8" max="8" width="22.5546875" style="30" customWidth="1"/>
    <col min="9" max="9" width="9.33203125" style="34" customWidth="1"/>
    <col min="10" max="10" width="17.44140625" style="34" bestFit="1" customWidth="1"/>
    <col min="11" max="11" width="14.109375" style="34" customWidth="1"/>
    <col min="12" max="12" width="9.109375" style="34" customWidth="1"/>
    <col min="13" max="13" width="10.33203125" style="34" customWidth="1"/>
    <col min="14" max="14" width="33.109375" style="34" bestFit="1" customWidth="1"/>
    <col min="15" max="15" width="13.88671875" style="34" bestFit="1" customWidth="1"/>
    <col min="16" max="18" width="5.5546875" style="34" bestFit="1" customWidth="1"/>
    <col min="19" max="19" width="33.109375" style="34" bestFit="1" customWidth="1"/>
    <col min="20" max="20" width="23.109375" style="34" customWidth="1"/>
    <col min="21" max="21" width="16.44140625" style="34" bestFit="1" customWidth="1"/>
    <col min="22" max="16384" width="11.44140625" style="34"/>
  </cols>
  <sheetData>
    <row r="6" spans="2:20" s="30" customFormat="1">
      <c r="F6" s="31"/>
      <c r="I6" s="32"/>
    </row>
    <row r="7" spans="2:20" s="30" customFormat="1">
      <c r="F7" s="31"/>
      <c r="I7" s="32"/>
    </row>
    <row r="8" spans="2:20" s="30" customFormat="1">
      <c r="F8" s="31"/>
      <c r="I8" s="32"/>
    </row>
    <row r="9" spans="2:20" s="30" customFormat="1">
      <c r="F9" s="31"/>
      <c r="I9" s="32"/>
    </row>
    <row r="10" spans="2:20" s="30" customFormat="1" ht="15.6">
      <c r="B10" s="33" t="s">
        <v>0</v>
      </c>
      <c r="C10" s="34"/>
      <c r="D10" s="29" t="s">
        <v>51</v>
      </c>
      <c r="F10" s="31"/>
      <c r="I10" s="32"/>
    </row>
    <row r="11" spans="2:20" s="30" customFormat="1" ht="19.5" customHeight="1">
      <c r="B11" s="33" t="s">
        <v>52</v>
      </c>
      <c r="C11" s="34"/>
      <c r="D11" s="7" t="s">
        <v>65</v>
      </c>
      <c r="E11" s="36"/>
      <c r="F11" s="31"/>
      <c r="I11" s="32"/>
    </row>
    <row r="12" spans="2:20" s="30" customFormat="1" ht="15.6">
      <c r="B12" s="33"/>
      <c r="C12" s="34"/>
      <c r="D12" s="35"/>
      <c r="E12" s="36"/>
      <c r="F12" s="31"/>
      <c r="I12" s="32"/>
    </row>
    <row r="13" spans="2:20" s="30" customFormat="1" ht="15.6">
      <c r="B13" s="33" t="s">
        <v>22</v>
      </c>
      <c r="C13" s="33"/>
      <c r="E13" s="36"/>
      <c r="F13" s="31"/>
      <c r="I13" s="32"/>
    </row>
    <row r="14" spans="2:20" ht="51.75" customHeight="1" thickBot="1">
      <c r="B14" s="37"/>
      <c r="C14" s="37"/>
      <c r="D14" s="38"/>
      <c r="E14" s="37"/>
      <c r="F14" s="39"/>
      <c r="G14" s="37"/>
      <c r="H14" s="40"/>
      <c r="I14" s="32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2:20" s="35" customFormat="1" ht="15" customHeight="1" thickBot="1">
      <c r="B15" s="151" t="s">
        <v>23</v>
      </c>
      <c r="C15" s="143" t="s">
        <v>24</v>
      </c>
      <c r="D15" s="141" t="s">
        <v>46</v>
      </c>
      <c r="E15" s="143" t="s">
        <v>25</v>
      </c>
      <c r="F15" s="153" t="s">
        <v>26</v>
      </c>
      <c r="G15" s="143" t="s">
        <v>27</v>
      </c>
      <c r="H15" s="141" t="s">
        <v>28</v>
      </c>
      <c r="I15" s="143" t="s">
        <v>29</v>
      </c>
      <c r="J15" s="145" t="s">
        <v>30</v>
      </c>
      <c r="K15" s="146"/>
      <c r="L15" s="146"/>
      <c r="M15" s="147"/>
      <c r="N15" s="143" t="s">
        <v>31</v>
      </c>
      <c r="O15" s="145" t="s">
        <v>32</v>
      </c>
      <c r="P15" s="146"/>
      <c r="Q15" s="146"/>
      <c r="R15" s="147"/>
      <c r="S15" s="143" t="s">
        <v>31</v>
      </c>
      <c r="T15" s="143" t="s">
        <v>47</v>
      </c>
    </row>
    <row r="16" spans="2:20" s="35" customFormat="1" ht="100.5" customHeight="1" thickBot="1">
      <c r="B16" s="152"/>
      <c r="C16" s="144"/>
      <c r="D16" s="142"/>
      <c r="E16" s="144"/>
      <c r="F16" s="154"/>
      <c r="G16" s="144"/>
      <c r="H16" s="142"/>
      <c r="I16" s="144"/>
      <c r="J16" s="41" t="s">
        <v>33</v>
      </c>
      <c r="K16" s="41" t="s">
        <v>34</v>
      </c>
      <c r="L16" s="145" t="s">
        <v>35</v>
      </c>
      <c r="M16" s="147"/>
      <c r="N16" s="144"/>
      <c r="O16" s="41" t="s">
        <v>36</v>
      </c>
      <c r="P16" s="145" t="s">
        <v>37</v>
      </c>
      <c r="Q16" s="146"/>
      <c r="R16" s="147"/>
      <c r="S16" s="144"/>
      <c r="T16" s="144"/>
    </row>
    <row r="17" spans="1:20" s="35" customFormat="1" ht="35.25" customHeight="1">
      <c r="B17" s="42"/>
      <c r="C17" s="42"/>
      <c r="D17" s="42"/>
      <c r="E17" s="42"/>
      <c r="F17" s="43"/>
      <c r="G17" s="42"/>
      <c r="H17" s="42"/>
      <c r="I17" s="42"/>
      <c r="J17" s="42" t="s">
        <v>1</v>
      </c>
      <c r="K17" s="42" t="s">
        <v>2</v>
      </c>
      <c r="L17" s="42" t="s">
        <v>3</v>
      </c>
      <c r="M17" s="42" t="s">
        <v>4</v>
      </c>
      <c r="N17" s="44" t="s">
        <v>38</v>
      </c>
      <c r="O17" s="42" t="s">
        <v>6</v>
      </c>
      <c r="P17" s="42" t="s">
        <v>8</v>
      </c>
      <c r="Q17" s="42" t="s">
        <v>9</v>
      </c>
      <c r="R17" s="42" t="s">
        <v>7</v>
      </c>
      <c r="S17" s="44" t="s">
        <v>39</v>
      </c>
      <c r="T17" s="44" t="s">
        <v>40</v>
      </c>
    </row>
    <row r="18" spans="1:20" s="35" customFormat="1" ht="25.5" customHeight="1" thickBot="1">
      <c r="B18" s="137" t="s">
        <v>41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9"/>
    </row>
    <row r="19" spans="1:20" s="35" customFormat="1" ht="24.9" customHeight="1" thickTop="1">
      <c r="A19" s="92"/>
      <c r="B19" s="93">
        <v>56</v>
      </c>
      <c r="C19" s="94" t="s">
        <v>219</v>
      </c>
      <c r="D19" s="94" t="s">
        <v>220</v>
      </c>
      <c r="E19" s="47">
        <v>56</v>
      </c>
      <c r="F19" s="95" t="s">
        <v>221</v>
      </c>
      <c r="G19" s="94" t="s">
        <v>71</v>
      </c>
      <c r="H19" s="96">
        <v>44484</v>
      </c>
      <c r="I19" s="97"/>
      <c r="J19" s="98">
        <v>15371.15</v>
      </c>
      <c r="K19" s="99">
        <v>0</v>
      </c>
      <c r="L19" s="99"/>
      <c r="M19" s="99"/>
      <c r="N19" s="100">
        <f t="shared" ref="N19:N82" si="0">SUM(J19:M19)</f>
        <v>15371.15</v>
      </c>
      <c r="O19" s="98">
        <v>371.15000000000003</v>
      </c>
      <c r="P19" s="99"/>
      <c r="Q19" s="99"/>
      <c r="R19" s="99"/>
      <c r="S19" s="101">
        <f t="shared" ref="S19:S82" si="1">SUM(O19:R19)</f>
        <v>371.15000000000003</v>
      </c>
      <c r="T19" s="101">
        <f t="shared" ref="T19:T82" si="2">N19-S19</f>
        <v>15000</v>
      </c>
    </row>
    <row r="20" spans="1:20" s="35" customFormat="1" ht="24.9" customHeight="1">
      <c r="B20" s="102">
        <v>57</v>
      </c>
      <c r="C20" s="46" t="str">
        <f>[1]Hoja1!$A$3</f>
        <v>ADRIAN CRISTOBAL LEZAMA CAYETANO</v>
      </c>
      <c r="D20" s="46" t="s">
        <v>222</v>
      </c>
      <c r="E20" s="47">
        <v>57</v>
      </c>
      <c r="F20" s="46" t="s">
        <v>70</v>
      </c>
      <c r="G20" s="46" t="s">
        <v>71</v>
      </c>
      <c r="H20" s="49">
        <v>44484</v>
      </c>
      <c r="I20" s="47"/>
      <c r="J20" s="61">
        <v>21683.4</v>
      </c>
      <c r="K20" s="57">
        <v>0</v>
      </c>
      <c r="L20" s="57"/>
      <c r="M20" s="57"/>
      <c r="N20" s="58">
        <f t="shared" si="0"/>
        <v>21683.4</v>
      </c>
      <c r="O20" s="57">
        <v>1683.4</v>
      </c>
      <c r="P20" s="57"/>
      <c r="Q20" s="57"/>
      <c r="R20" s="57"/>
      <c r="S20" s="59">
        <f t="shared" si="1"/>
        <v>1683.4</v>
      </c>
      <c r="T20" s="59">
        <f t="shared" si="2"/>
        <v>20000</v>
      </c>
    </row>
    <row r="21" spans="1:20" s="35" customFormat="1" ht="24.9" customHeight="1">
      <c r="B21" s="102">
        <v>58</v>
      </c>
      <c r="C21" s="46" t="s">
        <v>72</v>
      </c>
      <c r="D21" s="46" t="s">
        <v>223</v>
      </c>
      <c r="E21" s="47">
        <v>58</v>
      </c>
      <c r="F21" s="48" t="s">
        <v>224</v>
      </c>
      <c r="G21" s="46" t="s">
        <v>71</v>
      </c>
      <c r="H21" s="49">
        <v>44484</v>
      </c>
      <c r="I21" s="47"/>
      <c r="J21" s="61">
        <v>5491.88</v>
      </c>
      <c r="K21" s="57">
        <v>508.12</v>
      </c>
      <c r="L21" s="57"/>
      <c r="M21" s="57"/>
      <c r="N21" s="58">
        <f t="shared" si="0"/>
        <v>6000</v>
      </c>
      <c r="O21" s="57">
        <v>0</v>
      </c>
      <c r="P21" s="57"/>
      <c r="Q21" s="57"/>
      <c r="R21" s="57"/>
      <c r="S21" s="59">
        <f t="shared" si="1"/>
        <v>0</v>
      </c>
      <c r="T21" s="59">
        <f t="shared" si="2"/>
        <v>6000</v>
      </c>
    </row>
    <row r="22" spans="1:20" s="35" customFormat="1" ht="24.9" customHeight="1">
      <c r="B22" s="102">
        <v>59</v>
      </c>
      <c r="C22" s="46" t="s">
        <v>225</v>
      </c>
      <c r="D22" s="46" t="s">
        <v>226</v>
      </c>
      <c r="E22" s="47">
        <v>59</v>
      </c>
      <c r="F22" s="48" t="s">
        <v>83</v>
      </c>
      <c r="G22" s="46" t="s">
        <v>71</v>
      </c>
      <c r="H22" s="49">
        <v>44484</v>
      </c>
      <c r="I22" s="47"/>
      <c r="J22" s="61">
        <v>15348.429999999998</v>
      </c>
      <c r="K22" s="57">
        <v>0</v>
      </c>
      <c r="L22" s="57"/>
      <c r="M22" s="57"/>
      <c r="N22" s="58">
        <f t="shared" si="0"/>
        <v>15348.429999999998</v>
      </c>
      <c r="O22" s="57">
        <v>348.43000000000006</v>
      </c>
      <c r="P22" s="57"/>
      <c r="Q22" s="57"/>
      <c r="R22" s="57"/>
      <c r="S22" s="59">
        <f t="shared" si="1"/>
        <v>348.43000000000006</v>
      </c>
      <c r="T22" s="59">
        <f t="shared" si="2"/>
        <v>14999.999999999998</v>
      </c>
    </row>
    <row r="23" spans="1:20" s="35" customFormat="1" ht="24.9" customHeight="1">
      <c r="B23" s="102">
        <v>60</v>
      </c>
      <c r="C23" s="46" t="s">
        <v>227</v>
      </c>
      <c r="D23" s="46" t="s">
        <v>228</v>
      </c>
      <c r="E23" s="47">
        <v>60</v>
      </c>
      <c r="F23" s="48" t="s">
        <v>229</v>
      </c>
      <c r="G23" s="46" t="s">
        <v>71</v>
      </c>
      <c r="H23" s="49">
        <v>44484</v>
      </c>
      <c r="I23" s="47"/>
      <c r="J23" s="61">
        <v>9591.7000000000007</v>
      </c>
      <c r="K23" s="57">
        <v>408.3</v>
      </c>
      <c r="L23" s="57"/>
      <c r="M23" s="57"/>
      <c r="N23" s="58">
        <f t="shared" si="0"/>
        <v>10000</v>
      </c>
      <c r="O23" s="57">
        <v>0</v>
      </c>
      <c r="P23" s="57"/>
      <c r="Q23" s="57"/>
      <c r="R23" s="57"/>
      <c r="S23" s="59">
        <f t="shared" si="1"/>
        <v>0</v>
      </c>
      <c r="T23" s="59">
        <f t="shared" si="2"/>
        <v>10000</v>
      </c>
    </row>
    <row r="24" spans="1:20" s="35" customFormat="1" ht="24.9" customHeight="1">
      <c r="B24" s="102">
        <v>61</v>
      </c>
      <c r="C24" s="103" t="s">
        <v>230</v>
      </c>
      <c r="D24" s="46" t="s">
        <v>174</v>
      </c>
      <c r="E24" s="47">
        <v>61</v>
      </c>
      <c r="F24" s="48" t="s">
        <v>231</v>
      </c>
      <c r="G24" s="46" t="s">
        <v>71</v>
      </c>
      <c r="H24" s="49">
        <v>44484</v>
      </c>
      <c r="I24" s="47"/>
      <c r="J24" s="61">
        <v>17608.370000000003</v>
      </c>
      <c r="K24" s="57">
        <v>140.71</v>
      </c>
      <c r="L24" s="57"/>
      <c r="M24" s="57"/>
      <c r="N24" s="58">
        <f t="shared" si="0"/>
        <v>17749.080000000002</v>
      </c>
      <c r="O24" s="57">
        <v>1249.08</v>
      </c>
      <c r="P24" s="57"/>
      <c r="Q24" s="57"/>
      <c r="R24" s="57"/>
      <c r="S24" s="59">
        <f t="shared" si="1"/>
        <v>1249.08</v>
      </c>
      <c r="T24" s="59">
        <f t="shared" si="2"/>
        <v>16500</v>
      </c>
    </row>
    <row r="25" spans="1:20" s="35" customFormat="1" ht="24.9" customHeight="1">
      <c r="B25" s="102">
        <v>62</v>
      </c>
      <c r="C25" s="103" t="s">
        <v>232</v>
      </c>
      <c r="D25" s="46" t="s">
        <v>233</v>
      </c>
      <c r="E25" s="47">
        <v>62</v>
      </c>
      <c r="F25" s="48" t="s">
        <v>234</v>
      </c>
      <c r="G25" s="46" t="s">
        <v>71</v>
      </c>
      <c r="H25" s="49">
        <v>44484</v>
      </c>
      <c r="I25" s="47"/>
      <c r="J25" s="61">
        <v>21683.4</v>
      </c>
      <c r="K25" s="57">
        <v>0</v>
      </c>
      <c r="L25" s="57"/>
      <c r="M25" s="57"/>
      <c r="N25" s="58">
        <f t="shared" si="0"/>
        <v>21683.4</v>
      </c>
      <c r="O25" s="57">
        <v>1683.4</v>
      </c>
      <c r="P25" s="57"/>
      <c r="Q25" s="57"/>
      <c r="R25" s="57"/>
      <c r="S25" s="59">
        <f t="shared" si="1"/>
        <v>1683.4</v>
      </c>
      <c r="T25" s="59">
        <f t="shared" si="2"/>
        <v>20000</v>
      </c>
    </row>
    <row r="26" spans="1:20" s="35" customFormat="1" ht="24.9" customHeight="1">
      <c r="B26" s="102">
        <v>63</v>
      </c>
      <c r="C26" s="103" t="s">
        <v>235</v>
      </c>
      <c r="D26" s="46" t="s">
        <v>236</v>
      </c>
      <c r="E26" s="47">
        <v>63</v>
      </c>
      <c r="F26" s="48" t="s">
        <v>237</v>
      </c>
      <c r="G26" s="46" t="s">
        <v>71</v>
      </c>
      <c r="H26" s="49">
        <v>44484</v>
      </c>
      <c r="I26" s="47"/>
      <c r="J26" s="61">
        <v>4193.1000000000004</v>
      </c>
      <c r="K26" s="57">
        <v>806.9</v>
      </c>
      <c r="L26" s="57"/>
      <c r="M26" s="57"/>
      <c r="N26" s="58">
        <f t="shared" si="0"/>
        <v>5000</v>
      </c>
      <c r="O26" s="57">
        <v>0</v>
      </c>
      <c r="P26" s="57"/>
      <c r="Q26" s="57"/>
      <c r="R26" s="57"/>
      <c r="S26" s="59">
        <f t="shared" si="1"/>
        <v>0</v>
      </c>
      <c r="T26" s="59">
        <f t="shared" si="2"/>
        <v>5000</v>
      </c>
    </row>
    <row r="27" spans="1:20" s="35" customFormat="1" ht="24.9" customHeight="1">
      <c r="B27" s="102">
        <v>64</v>
      </c>
      <c r="C27" s="103" t="s">
        <v>238</v>
      </c>
      <c r="D27" s="46" t="s">
        <v>124</v>
      </c>
      <c r="E27" s="47">
        <v>64</v>
      </c>
      <c r="F27" s="48" t="s">
        <v>239</v>
      </c>
      <c r="G27" s="46" t="s">
        <v>71</v>
      </c>
      <c r="H27" s="49">
        <v>44484</v>
      </c>
      <c r="I27" s="47"/>
      <c r="J27" s="61">
        <v>10401.15</v>
      </c>
      <c r="K27" s="57">
        <v>348.84999999999997</v>
      </c>
      <c r="L27" s="57"/>
      <c r="M27" s="57"/>
      <c r="N27" s="58">
        <f t="shared" si="0"/>
        <v>10750</v>
      </c>
      <c r="O27" s="57">
        <v>0</v>
      </c>
      <c r="P27" s="57"/>
      <c r="Q27" s="57"/>
      <c r="R27" s="57"/>
      <c r="S27" s="59">
        <f t="shared" si="1"/>
        <v>0</v>
      </c>
      <c r="T27" s="59">
        <f t="shared" si="2"/>
        <v>10750</v>
      </c>
    </row>
    <row r="28" spans="1:20" s="35" customFormat="1" ht="24.9" customHeight="1">
      <c r="B28" s="102">
        <v>65</v>
      </c>
      <c r="C28" s="103" t="s">
        <v>240</v>
      </c>
      <c r="D28" s="46" t="s">
        <v>241</v>
      </c>
      <c r="E28" s="47">
        <v>65</v>
      </c>
      <c r="F28" s="48" t="s">
        <v>242</v>
      </c>
      <c r="G28" s="46" t="s">
        <v>71</v>
      </c>
      <c r="H28" s="49">
        <v>44484</v>
      </c>
      <c r="I28" s="47"/>
      <c r="J28" s="61">
        <v>10134.049999999999</v>
      </c>
      <c r="K28" s="57">
        <v>365.95</v>
      </c>
      <c r="L28" s="57"/>
      <c r="M28" s="57"/>
      <c r="N28" s="58">
        <f t="shared" si="0"/>
        <v>10500</v>
      </c>
      <c r="O28" s="57">
        <v>0</v>
      </c>
      <c r="P28" s="57"/>
      <c r="Q28" s="57"/>
      <c r="R28" s="57"/>
      <c r="S28" s="59">
        <f t="shared" si="1"/>
        <v>0</v>
      </c>
      <c r="T28" s="59">
        <f t="shared" si="2"/>
        <v>10500</v>
      </c>
    </row>
    <row r="29" spans="1:20" s="35" customFormat="1" ht="24.9" customHeight="1">
      <c r="B29" s="102">
        <v>66</v>
      </c>
      <c r="C29" s="103" t="s">
        <v>99</v>
      </c>
      <c r="D29" s="46" t="s">
        <v>243</v>
      </c>
      <c r="E29" s="47">
        <v>66</v>
      </c>
      <c r="F29" s="48" t="s">
        <v>101</v>
      </c>
      <c r="G29" s="46" t="s">
        <v>71</v>
      </c>
      <c r="H29" s="49">
        <v>44484</v>
      </c>
      <c r="I29" s="47"/>
      <c r="J29" s="61">
        <v>13574.400000000001</v>
      </c>
      <c r="K29" s="57">
        <v>0</v>
      </c>
      <c r="L29" s="57"/>
      <c r="M29" s="57"/>
      <c r="N29" s="58">
        <f t="shared" si="0"/>
        <v>13574.400000000001</v>
      </c>
      <c r="O29" s="57">
        <v>74.400000000000006</v>
      </c>
      <c r="P29" s="57"/>
      <c r="Q29" s="57"/>
      <c r="R29" s="57"/>
      <c r="S29" s="59">
        <f t="shared" si="1"/>
        <v>74.400000000000006</v>
      </c>
      <c r="T29" s="59">
        <f t="shared" si="2"/>
        <v>13500.000000000002</v>
      </c>
    </row>
    <row r="30" spans="1:20" s="35" customFormat="1" ht="24.9" customHeight="1">
      <c r="B30" s="102">
        <v>67</v>
      </c>
      <c r="C30" s="103" t="s">
        <v>244</v>
      </c>
      <c r="D30" s="46" t="s">
        <v>245</v>
      </c>
      <c r="E30" s="47">
        <v>67</v>
      </c>
      <c r="F30" s="48" t="s">
        <v>246</v>
      </c>
      <c r="G30" s="46" t="s">
        <v>71</v>
      </c>
      <c r="H30" s="49">
        <v>44484</v>
      </c>
      <c r="I30" s="47"/>
      <c r="J30" s="61">
        <v>15775.84</v>
      </c>
      <c r="K30" s="57">
        <v>0</v>
      </c>
      <c r="L30" s="57"/>
      <c r="M30" s="57"/>
      <c r="N30" s="58">
        <f t="shared" si="0"/>
        <v>15775.84</v>
      </c>
      <c r="O30" s="57">
        <v>1175.8399999999999</v>
      </c>
      <c r="P30" s="57"/>
      <c r="Q30" s="57"/>
      <c r="R30" s="57"/>
      <c r="S30" s="59">
        <f t="shared" si="1"/>
        <v>1175.8399999999999</v>
      </c>
      <c r="T30" s="59">
        <f t="shared" si="2"/>
        <v>14600</v>
      </c>
    </row>
    <row r="31" spans="1:20" s="35" customFormat="1" ht="24.9" customHeight="1">
      <c r="B31" s="102">
        <v>68</v>
      </c>
      <c r="C31" s="103" t="s">
        <v>247</v>
      </c>
      <c r="D31" s="46" t="s">
        <v>248</v>
      </c>
      <c r="E31" s="47">
        <v>68</v>
      </c>
      <c r="F31" s="48" t="s">
        <v>249</v>
      </c>
      <c r="G31" s="46" t="s">
        <v>71</v>
      </c>
      <c r="H31" s="49">
        <v>44484</v>
      </c>
      <c r="I31" s="47"/>
      <c r="J31" s="61">
        <v>10134.049999999999</v>
      </c>
      <c r="K31" s="57">
        <v>365.95</v>
      </c>
      <c r="L31" s="57"/>
      <c r="M31" s="57"/>
      <c r="N31" s="58">
        <f>SUM(J31:M31)</f>
        <v>10500</v>
      </c>
      <c r="O31" s="57">
        <v>0</v>
      </c>
      <c r="P31" s="57"/>
      <c r="Q31" s="57"/>
      <c r="R31" s="57"/>
      <c r="S31" s="59">
        <f t="shared" si="1"/>
        <v>0</v>
      </c>
      <c r="T31" s="59">
        <f t="shared" si="2"/>
        <v>10500</v>
      </c>
    </row>
    <row r="32" spans="1:20" s="35" customFormat="1" ht="24.9" customHeight="1">
      <c r="B32" s="102">
        <v>69</v>
      </c>
      <c r="C32" s="46" t="s">
        <v>250</v>
      </c>
      <c r="D32" s="46" t="s">
        <v>251</v>
      </c>
      <c r="E32" s="47">
        <v>69</v>
      </c>
      <c r="F32" s="48" t="s">
        <v>103</v>
      </c>
      <c r="G32" s="46" t="s">
        <v>71</v>
      </c>
      <c r="H32" s="49">
        <v>44484</v>
      </c>
      <c r="I32" s="47"/>
      <c r="J32" s="61">
        <v>13574.400000000001</v>
      </c>
      <c r="K32" s="57">
        <v>0</v>
      </c>
      <c r="L32" s="57"/>
      <c r="M32" s="57"/>
      <c r="N32" s="58">
        <f t="shared" si="0"/>
        <v>13574.400000000001</v>
      </c>
      <c r="O32" s="57">
        <v>74.400000000000006</v>
      </c>
      <c r="P32" s="57"/>
      <c r="Q32" s="57"/>
      <c r="R32" s="57"/>
      <c r="S32" s="59">
        <f t="shared" si="1"/>
        <v>74.400000000000006</v>
      </c>
      <c r="T32" s="59">
        <f t="shared" si="2"/>
        <v>13500.000000000002</v>
      </c>
    </row>
    <row r="33" spans="2:20" s="35" customFormat="1" ht="24.9" customHeight="1">
      <c r="B33" s="102">
        <v>70</v>
      </c>
      <c r="C33" s="46" t="s">
        <v>104</v>
      </c>
      <c r="D33" s="46" t="s">
        <v>252</v>
      </c>
      <c r="E33" s="47">
        <v>70</v>
      </c>
      <c r="F33" s="48" t="s">
        <v>106</v>
      </c>
      <c r="G33" s="46" t="s">
        <v>71</v>
      </c>
      <c r="H33" s="49">
        <v>44484</v>
      </c>
      <c r="I33" s="47"/>
      <c r="J33" s="61">
        <v>6864.85</v>
      </c>
      <c r="K33" s="57">
        <v>635.15</v>
      </c>
      <c r="L33" s="57"/>
      <c r="M33" s="57"/>
      <c r="N33" s="58">
        <f t="shared" si="0"/>
        <v>7500</v>
      </c>
      <c r="O33" s="57">
        <v>0</v>
      </c>
      <c r="P33" s="57"/>
      <c r="Q33" s="57"/>
      <c r="R33" s="57"/>
      <c r="S33" s="59">
        <f t="shared" si="1"/>
        <v>0</v>
      </c>
      <c r="T33" s="59">
        <f t="shared" si="2"/>
        <v>7500</v>
      </c>
    </row>
    <row r="34" spans="2:20" s="35" customFormat="1" ht="24.9" customHeight="1">
      <c r="B34" s="102">
        <v>71</v>
      </c>
      <c r="C34" s="46" t="s">
        <v>253</v>
      </c>
      <c r="D34" s="46" t="s">
        <v>254</v>
      </c>
      <c r="E34" s="47">
        <v>71</v>
      </c>
      <c r="F34" s="48" t="s">
        <v>255</v>
      </c>
      <c r="G34" s="46" t="s">
        <v>71</v>
      </c>
      <c r="H34" s="49">
        <v>44484</v>
      </c>
      <c r="I34" s="47"/>
      <c r="J34" s="61">
        <v>21683.4</v>
      </c>
      <c r="K34" s="57">
        <v>0</v>
      </c>
      <c r="L34" s="57"/>
      <c r="M34" s="57"/>
      <c r="N34" s="58">
        <f t="shared" si="0"/>
        <v>21683.4</v>
      </c>
      <c r="O34" s="57">
        <v>1683.4</v>
      </c>
      <c r="P34" s="57"/>
      <c r="Q34" s="57"/>
      <c r="R34" s="57"/>
      <c r="S34" s="59">
        <f t="shared" si="1"/>
        <v>1683.4</v>
      </c>
      <c r="T34" s="59">
        <f t="shared" si="2"/>
        <v>20000</v>
      </c>
    </row>
    <row r="35" spans="2:20" s="35" customFormat="1" ht="24.9" customHeight="1">
      <c r="B35" s="102">
        <v>72</v>
      </c>
      <c r="C35" s="46" t="s">
        <v>66</v>
      </c>
      <c r="D35" s="46" t="s">
        <v>141</v>
      </c>
      <c r="E35" s="47">
        <v>72</v>
      </c>
      <c r="F35" s="48" t="s">
        <v>256</v>
      </c>
      <c r="G35" s="46" t="s">
        <v>71</v>
      </c>
      <c r="H35" s="49">
        <v>44484</v>
      </c>
      <c r="I35" s="47"/>
      <c r="J35" s="61">
        <v>20841.849999999999</v>
      </c>
      <c r="K35" s="57">
        <v>0</v>
      </c>
      <c r="L35" s="57"/>
      <c r="M35" s="57"/>
      <c r="N35" s="58">
        <f t="shared" si="0"/>
        <v>20841.849999999999</v>
      </c>
      <c r="O35" s="57">
        <v>1591.85</v>
      </c>
      <c r="P35" s="57"/>
      <c r="Q35" s="57"/>
      <c r="R35" s="57"/>
      <c r="S35" s="59">
        <f t="shared" si="1"/>
        <v>1591.85</v>
      </c>
      <c r="T35" s="59">
        <f t="shared" si="2"/>
        <v>19250</v>
      </c>
    </row>
    <row r="36" spans="2:20" s="35" customFormat="1" ht="24.9" customHeight="1">
      <c r="B36" s="102">
        <v>73</v>
      </c>
      <c r="C36" s="46" t="s">
        <v>257</v>
      </c>
      <c r="D36" s="46" t="s">
        <v>258</v>
      </c>
      <c r="E36" s="47">
        <v>73</v>
      </c>
      <c r="F36" s="48" t="s">
        <v>259</v>
      </c>
      <c r="G36" s="46" t="s">
        <v>71</v>
      </c>
      <c r="H36" s="49">
        <v>44484</v>
      </c>
      <c r="I36" s="47"/>
      <c r="J36" s="61">
        <v>5491.88</v>
      </c>
      <c r="K36" s="57">
        <v>508.12</v>
      </c>
      <c r="L36" s="57"/>
      <c r="M36" s="57"/>
      <c r="N36" s="58">
        <f t="shared" si="0"/>
        <v>6000</v>
      </c>
      <c r="O36" s="57">
        <v>0</v>
      </c>
      <c r="P36" s="57"/>
      <c r="Q36" s="57"/>
      <c r="R36" s="57"/>
      <c r="S36" s="59">
        <f t="shared" si="1"/>
        <v>0</v>
      </c>
      <c r="T36" s="59">
        <f t="shared" si="2"/>
        <v>6000</v>
      </c>
    </row>
    <row r="37" spans="2:20" s="35" customFormat="1" ht="24.9" customHeight="1">
      <c r="B37" s="102">
        <v>74</v>
      </c>
      <c r="C37" s="46" t="s">
        <v>260</v>
      </c>
      <c r="D37" s="46" t="s">
        <v>261</v>
      </c>
      <c r="E37" s="47">
        <v>74</v>
      </c>
      <c r="F37" s="48" t="s">
        <v>262</v>
      </c>
      <c r="G37" s="46" t="s">
        <v>71</v>
      </c>
      <c r="H37" s="49">
        <v>44484</v>
      </c>
      <c r="I37" s="47"/>
      <c r="J37" s="61">
        <v>2484.4499999999998</v>
      </c>
      <c r="K37" s="57">
        <v>15.55</v>
      </c>
      <c r="L37" s="57"/>
      <c r="M37" s="57"/>
      <c r="N37" s="58">
        <f t="shared" si="0"/>
        <v>2500</v>
      </c>
      <c r="O37" s="57">
        <v>0</v>
      </c>
      <c r="P37" s="57"/>
      <c r="Q37" s="57"/>
      <c r="R37" s="57"/>
      <c r="S37" s="59">
        <f t="shared" si="1"/>
        <v>0</v>
      </c>
      <c r="T37" s="59">
        <f t="shared" si="2"/>
        <v>2500</v>
      </c>
    </row>
    <row r="38" spans="2:20" s="35" customFormat="1" ht="24.9" customHeight="1">
      <c r="B38" s="102">
        <v>75</v>
      </c>
      <c r="C38" s="46" t="s">
        <v>109</v>
      </c>
      <c r="D38" s="46" t="s">
        <v>263</v>
      </c>
      <c r="E38" s="47">
        <v>75</v>
      </c>
      <c r="F38" s="48" t="s">
        <v>111</v>
      </c>
      <c r="G38" s="46" t="s">
        <v>71</v>
      </c>
      <c r="H38" s="49">
        <v>44484</v>
      </c>
      <c r="I38" s="47"/>
      <c r="J38" s="61">
        <v>2857.6499999999996</v>
      </c>
      <c r="K38" s="57">
        <v>892.35</v>
      </c>
      <c r="L38" s="57"/>
      <c r="M38" s="57"/>
      <c r="N38" s="58">
        <f t="shared" si="0"/>
        <v>3749.9999999999995</v>
      </c>
      <c r="O38" s="57">
        <v>0</v>
      </c>
      <c r="P38" s="57"/>
      <c r="Q38" s="57"/>
      <c r="R38" s="57"/>
      <c r="S38" s="59">
        <f t="shared" si="1"/>
        <v>0</v>
      </c>
      <c r="T38" s="59">
        <f t="shared" si="2"/>
        <v>3749.9999999999995</v>
      </c>
    </row>
    <row r="39" spans="2:20" s="35" customFormat="1" ht="24.9" customHeight="1">
      <c r="B39" s="102">
        <v>76</v>
      </c>
      <c r="C39" s="46" t="s">
        <v>112</v>
      </c>
      <c r="D39" s="46" t="s">
        <v>264</v>
      </c>
      <c r="E39" s="47">
        <v>76</v>
      </c>
      <c r="F39" s="48" t="s">
        <v>114</v>
      </c>
      <c r="G39" s="46" t="s">
        <v>71</v>
      </c>
      <c r="H39" s="49">
        <v>44484</v>
      </c>
      <c r="I39" s="47"/>
      <c r="J39" s="61">
        <v>21683.4</v>
      </c>
      <c r="K39" s="57">
        <v>0</v>
      </c>
      <c r="L39" s="57"/>
      <c r="M39" s="57"/>
      <c r="N39" s="58">
        <f t="shared" si="0"/>
        <v>21683.4</v>
      </c>
      <c r="O39" s="98">
        <v>1683.4</v>
      </c>
      <c r="P39" s="57"/>
      <c r="Q39" s="57"/>
      <c r="R39" s="57"/>
      <c r="S39" s="59">
        <f t="shared" si="1"/>
        <v>1683.4</v>
      </c>
      <c r="T39" s="59">
        <f t="shared" si="2"/>
        <v>20000</v>
      </c>
    </row>
    <row r="40" spans="2:20" s="35" customFormat="1" ht="24.9" customHeight="1">
      <c r="B40" s="102">
        <v>77</v>
      </c>
      <c r="C40" s="46" t="s">
        <v>123</v>
      </c>
      <c r="D40" s="46" t="s">
        <v>265</v>
      </c>
      <c r="E40" s="47">
        <v>77</v>
      </c>
      <c r="F40" s="48" t="s">
        <v>125</v>
      </c>
      <c r="G40" s="46" t="s">
        <v>71</v>
      </c>
      <c r="H40" s="49">
        <v>44484</v>
      </c>
      <c r="I40" s="47"/>
      <c r="J40" s="61">
        <v>9599.9</v>
      </c>
      <c r="K40" s="57">
        <v>400.09999999999997</v>
      </c>
      <c r="L40" s="57"/>
      <c r="M40" s="57"/>
      <c r="N40" s="58">
        <f t="shared" si="0"/>
        <v>10000</v>
      </c>
      <c r="O40" s="57">
        <v>0</v>
      </c>
      <c r="P40" s="57"/>
      <c r="Q40" s="57"/>
      <c r="R40" s="57"/>
      <c r="S40" s="59">
        <f t="shared" si="1"/>
        <v>0</v>
      </c>
      <c r="T40" s="59">
        <f t="shared" si="2"/>
        <v>10000</v>
      </c>
    </row>
    <row r="41" spans="2:20" s="35" customFormat="1" ht="24.9" customHeight="1">
      <c r="B41" s="102">
        <v>78</v>
      </c>
      <c r="C41" s="46" t="s">
        <v>126</v>
      </c>
      <c r="D41" s="46" t="s">
        <v>266</v>
      </c>
      <c r="E41" s="47">
        <v>78</v>
      </c>
      <c r="F41" s="48" t="s">
        <v>128</v>
      </c>
      <c r="G41" s="46" t="s">
        <v>71</v>
      </c>
      <c r="H41" s="49">
        <v>44484</v>
      </c>
      <c r="I41" s="47"/>
      <c r="J41" s="61">
        <v>15348.429999999998</v>
      </c>
      <c r="K41" s="57">
        <v>0</v>
      </c>
      <c r="L41" s="57"/>
      <c r="M41" s="57"/>
      <c r="N41" s="58">
        <f t="shared" si="0"/>
        <v>15348.429999999998</v>
      </c>
      <c r="O41" s="57">
        <v>348.43000000000006</v>
      </c>
      <c r="P41" s="57"/>
      <c r="Q41" s="57"/>
      <c r="R41" s="57"/>
      <c r="S41" s="59">
        <f t="shared" si="1"/>
        <v>348.43000000000006</v>
      </c>
      <c r="T41" s="59">
        <f t="shared" si="2"/>
        <v>14999.999999999998</v>
      </c>
    </row>
    <row r="42" spans="2:20" s="35" customFormat="1" ht="24.9" customHeight="1">
      <c r="B42" s="102"/>
      <c r="C42" s="46" t="s">
        <v>267</v>
      </c>
      <c r="D42" s="46"/>
      <c r="E42" s="47">
        <v>79</v>
      </c>
      <c r="F42" s="48"/>
      <c r="G42" s="46" t="s">
        <v>71</v>
      </c>
      <c r="H42" s="49">
        <v>44515</v>
      </c>
      <c r="I42" s="47"/>
      <c r="J42" s="61">
        <v>1372.97</v>
      </c>
      <c r="K42" s="57">
        <v>127.03</v>
      </c>
      <c r="L42" s="57"/>
      <c r="M42" s="57"/>
      <c r="N42" s="58">
        <f t="shared" si="0"/>
        <v>1500</v>
      </c>
      <c r="O42" s="57"/>
      <c r="P42" s="57"/>
      <c r="Q42" s="57"/>
      <c r="R42" s="57"/>
      <c r="S42" s="59">
        <f t="shared" si="1"/>
        <v>0</v>
      </c>
      <c r="T42" s="59">
        <f t="shared" si="2"/>
        <v>1500</v>
      </c>
    </row>
    <row r="43" spans="2:20" s="35" customFormat="1" ht="24.9" customHeight="1">
      <c r="B43" s="102">
        <v>80</v>
      </c>
      <c r="C43" s="46" t="s">
        <v>268</v>
      </c>
      <c r="D43" s="46" t="s">
        <v>269</v>
      </c>
      <c r="E43" s="47">
        <v>80</v>
      </c>
      <c r="F43" s="48" t="s">
        <v>270</v>
      </c>
      <c r="G43" s="46" t="s">
        <v>71</v>
      </c>
      <c r="H43" s="49">
        <v>44484</v>
      </c>
      <c r="I43" s="47"/>
      <c r="J43" s="61">
        <v>1372.97</v>
      </c>
      <c r="K43" s="57">
        <v>127.03</v>
      </c>
      <c r="L43" s="57"/>
      <c r="M43" s="57"/>
      <c r="N43" s="58">
        <f t="shared" si="0"/>
        <v>1500</v>
      </c>
      <c r="O43" s="57">
        <v>0</v>
      </c>
      <c r="P43" s="57"/>
      <c r="Q43" s="57"/>
      <c r="R43" s="57"/>
      <c r="S43" s="59">
        <f t="shared" si="1"/>
        <v>0</v>
      </c>
      <c r="T43" s="59">
        <f t="shared" si="2"/>
        <v>1500</v>
      </c>
    </row>
    <row r="44" spans="2:20" s="35" customFormat="1" ht="24.9" customHeight="1">
      <c r="B44" s="102">
        <v>81</v>
      </c>
      <c r="C44" s="46" t="s">
        <v>129</v>
      </c>
      <c r="D44" s="46" t="s">
        <v>271</v>
      </c>
      <c r="E44" s="47">
        <v>81</v>
      </c>
      <c r="F44" s="48" t="s">
        <v>131</v>
      </c>
      <c r="G44" s="46" t="s">
        <v>71</v>
      </c>
      <c r="H44" s="49">
        <v>44484</v>
      </c>
      <c r="I44" s="47"/>
      <c r="J44" s="61">
        <v>13194.6</v>
      </c>
      <c r="K44" s="57">
        <v>0</v>
      </c>
      <c r="L44" s="57"/>
      <c r="M44" s="57"/>
      <c r="N44" s="58">
        <f t="shared" si="0"/>
        <v>13194.6</v>
      </c>
      <c r="O44" s="98">
        <v>394.6</v>
      </c>
      <c r="P44" s="57"/>
      <c r="Q44" s="57"/>
      <c r="R44" s="57"/>
      <c r="S44" s="59">
        <f t="shared" si="1"/>
        <v>394.6</v>
      </c>
      <c r="T44" s="59">
        <f t="shared" si="2"/>
        <v>12800</v>
      </c>
    </row>
    <row r="45" spans="2:20" s="35" customFormat="1" ht="24.9" customHeight="1">
      <c r="B45" s="102">
        <v>82</v>
      </c>
      <c r="C45" s="46" t="s">
        <v>272</v>
      </c>
      <c r="D45" s="46" t="s">
        <v>273</v>
      </c>
      <c r="E45" s="47">
        <v>82</v>
      </c>
      <c r="F45" s="48" t="s">
        <v>274</v>
      </c>
      <c r="G45" s="46" t="s">
        <v>71</v>
      </c>
      <c r="H45" s="49">
        <v>44484</v>
      </c>
      <c r="I45" s="47"/>
      <c r="J45" s="61">
        <v>7976.3300000000008</v>
      </c>
      <c r="K45" s="57">
        <v>523.66999999999996</v>
      </c>
      <c r="L45" s="57"/>
      <c r="M45" s="57"/>
      <c r="N45" s="58">
        <f t="shared" si="0"/>
        <v>8500</v>
      </c>
      <c r="O45" s="57">
        <v>0</v>
      </c>
      <c r="P45" s="57"/>
      <c r="Q45" s="57"/>
      <c r="R45" s="57"/>
      <c r="S45" s="59">
        <f t="shared" si="1"/>
        <v>0</v>
      </c>
      <c r="T45" s="59">
        <f t="shared" si="2"/>
        <v>8500</v>
      </c>
    </row>
    <row r="46" spans="2:20" s="35" customFormat="1" ht="24.9" customHeight="1">
      <c r="B46" s="102">
        <v>83</v>
      </c>
      <c r="C46" s="46" t="s">
        <v>275</v>
      </c>
      <c r="D46" s="46" t="s">
        <v>194</v>
      </c>
      <c r="E46" s="47">
        <v>83</v>
      </c>
      <c r="F46" s="48" t="s">
        <v>276</v>
      </c>
      <c r="G46" s="46" t="s">
        <v>71</v>
      </c>
      <c r="H46" s="49">
        <v>44484</v>
      </c>
      <c r="I46" s="47"/>
      <c r="J46" s="61">
        <v>4968.8999999999996</v>
      </c>
      <c r="K46" s="57">
        <v>31.1</v>
      </c>
      <c r="L46" s="57"/>
      <c r="M46" s="57"/>
      <c r="N46" s="58">
        <f t="shared" si="0"/>
        <v>5000</v>
      </c>
      <c r="O46" s="57"/>
      <c r="P46" s="57"/>
      <c r="Q46" s="57"/>
      <c r="R46" s="57"/>
      <c r="S46" s="59">
        <f t="shared" si="1"/>
        <v>0</v>
      </c>
      <c r="T46" s="59">
        <f t="shared" si="2"/>
        <v>5000</v>
      </c>
    </row>
    <row r="47" spans="2:20" s="35" customFormat="1" ht="24.9" customHeight="1">
      <c r="B47" s="102">
        <v>84</v>
      </c>
      <c r="C47" s="46" t="s">
        <v>277</v>
      </c>
      <c r="D47" s="46" t="s">
        <v>278</v>
      </c>
      <c r="E47" s="47">
        <v>84</v>
      </c>
      <c r="F47" s="48" t="s">
        <v>279</v>
      </c>
      <c r="G47" s="46" t="s">
        <v>71</v>
      </c>
      <c r="H47" s="49">
        <v>44484</v>
      </c>
      <c r="I47" s="47"/>
      <c r="J47" s="61">
        <v>21683.4</v>
      </c>
      <c r="K47" s="57">
        <v>0</v>
      </c>
      <c r="L47" s="57"/>
      <c r="M47" s="57"/>
      <c r="N47" s="58">
        <f t="shared" si="0"/>
        <v>21683.4</v>
      </c>
      <c r="O47" s="57">
        <v>1683.4</v>
      </c>
      <c r="P47" s="57"/>
      <c r="Q47" s="57"/>
      <c r="R47" s="57"/>
      <c r="S47" s="59">
        <f t="shared" si="1"/>
        <v>1683.4</v>
      </c>
      <c r="T47" s="59">
        <f t="shared" si="2"/>
        <v>20000</v>
      </c>
    </row>
    <row r="48" spans="2:20" s="35" customFormat="1" ht="24.9" customHeight="1">
      <c r="B48" s="102">
        <v>85</v>
      </c>
      <c r="C48" s="46" t="s">
        <v>280</v>
      </c>
      <c r="D48" s="46" t="s">
        <v>281</v>
      </c>
      <c r="E48" s="47">
        <v>85</v>
      </c>
      <c r="F48" s="48" t="s">
        <v>282</v>
      </c>
      <c r="G48" s="46" t="s">
        <v>71</v>
      </c>
      <c r="H48" s="49">
        <v>44484</v>
      </c>
      <c r="I48" s="47"/>
      <c r="J48" s="61">
        <v>20841.849999999999</v>
      </c>
      <c r="K48" s="57">
        <v>0</v>
      </c>
      <c r="L48" s="57"/>
      <c r="M48" s="57"/>
      <c r="N48" s="58">
        <f t="shared" si="0"/>
        <v>20841.849999999999</v>
      </c>
      <c r="O48" s="57">
        <v>1591.85</v>
      </c>
      <c r="P48" s="57"/>
      <c r="Q48" s="57"/>
      <c r="R48" s="57"/>
      <c r="S48" s="59">
        <f t="shared" si="1"/>
        <v>1591.85</v>
      </c>
      <c r="T48" s="59">
        <f t="shared" si="2"/>
        <v>19250</v>
      </c>
    </row>
    <row r="49" spans="2:20" s="35" customFormat="1" ht="24.9" customHeight="1">
      <c r="B49" s="102">
        <v>86</v>
      </c>
      <c r="C49" s="46" t="s">
        <v>283</v>
      </c>
      <c r="D49" s="46" t="s">
        <v>251</v>
      </c>
      <c r="E49" s="47">
        <v>86</v>
      </c>
      <c r="F49" s="48" t="s">
        <v>139</v>
      </c>
      <c r="G49" s="46" t="s">
        <v>71</v>
      </c>
      <c r="H49" s="49">
        <v>44484</v>
      </c>
      <c r="I49" s="47"/>
      <c r="J49" s="61">
        <v>13574.400000000001</v>
      </c>
      <c r="K49" s="57">
        <v>0</v>
      </c>
      <c r="L49" s="57"/>
      <c r="M49" s="57"/>
      <c r="N49" s="58">
        <f t="shared" si="0"/>
        <v>13574.400000000001</v>
      </c>
      <c r="O49" s="57">
        <v>74.400000000000006</v>
      </c>
      <c r="P49" s="57"/>
      <c r="Q49" s="57"/>
      <c r="R49" s="57"/>
      <c r="S49" s="59">
        <f t="shared" si="1"/>
        <v>74.400000000000006</v>
      </c>
      <c r="T49" s="59">
        <f t="shared" si="2"/>
        <v>13500.000000000002</v>
      </c>
    </row>
    <row r="50" spans="2:20" s="35" customFormat="1" ht="24.9" customHeight="1">
      <c r="B50" s="102">
        <v>87</v>
      </c>
      <c r="C50" s="46" t="s">
        <v>140</v>
      </c>
      <c r="D50" s="46" t="s">
        <v>284</v>
      </c>
      <c r="E50" s="47">
        <v>87</v>
      </c>
      <c r="F50" s="48" t="s">
        <v>142</v>
      </c>
      <c r="G50" s="46" t="s">
        <v>71</v>
      </c>
      <c r="H50" s="49">
        <v>44484</v>
      </c>
      <c r="I50" s="47"/>
      <c r="J50" s="61">
        <v>16493.25</v>
      </c>
      <c r="K50" s="57">
        <v>0</v>
      </c>
      <c r="L50" s="57"/>
      <c r="M50" s="57"/>
      <c r="N50" s="58">
        <f t="shared" si="0"/>
        <v>16493.25</v>
      </c>
      <c r="O50" s="57">
        <v>493.25</v>
      </c>
      <c r="P50" s="57"/>
      <c r="Q50" s="57"/>
      <c r="R50" s="57"/>
      <c r="S50" s="59">
        <f t="shared" si="1"/>
        <v>493.25</v>
      </c>
      <c r="T50" s="59">
        <f t="shared" si="2"/>
        <v>16000</v>
      </c>
    </row>
    <row r="51" spans="2:20" s="35" customFormat="1" ht="24.9" customHeight="1">
      <c r="B51" s="102">
        <v>88</v>
      </c>
      <c r="C51" s="46" t="s">
        <v>285</v>
      </c>
      <c r="D51" s="46" t="s">
        <v>194</v>
      </c>
      <c r="E51" s="47">
        <v>88</v>
      </c>
      <c r="F51" s="48" t="s">
        <v>276</v>
      </c>
      <c r="G51" s="46" t="s">
        <v>71</v>
      </c>
      <c r="H51" s="49">
        <v>44484</v>
      </c>
      <c r="I51" s="47"/>
      <c r="J51" s="61">
        <v>7453.3499999999995</v>
      </c>
      <c r="K51" s="57">
        <v>46.650000000000006</v>
      </c>
      <c r="L51" s="57"/>
      <c r="M51" s="57"/>
      <c r="N51" s="58">
        <f t="shared" si="0"/>
        <v>7499.9999999999991</v>
      </c>
      <c r="O51" s="57">
        <v>0</v>
      </c>
      <c r="P51" s="57"/>
      <c r="Q51" s="57"/>
      <c r="R51" s="57"/>
      <c r="S51" s="59">
        <f t="shared" si="1"/>
        <v>0</v>
      </c>
      <c r="T51" s="59">
        <f t="shared" si="2"/>
        <v>7499.9999999999991</v>
      </c>
    </row>
    <row r="52" spans="2:20" s="35" customFormat="1" ht="24.9" customHeight="1">
      <c r="B52" s="102">
        <v>89</v>
      </c>
      <c r="C52" s="46" t="s">
        <v>148</v>
      </c>
      <c r="D52" s="46" t="s">
        <v>223</v>
      </c>
      <c r="E52" s="47">
        <v>89</v>
      </c>
      <c r="F52" s="48" t="s">
        <v>149</v>
      </c>
      <c r="G52" s="46" t="s">
        <v>71</v>
      </c>
      <c r="H52" s="49">
        <v>44484</v>
      </c>
      <c r="I52" s="47"/>
      <c r="J52" s="61">
        <v>5491.88</v>
      </c>
      <c r="K52" s="57">
        <v>508.12</v>
      </c>
      <c r="L52" s="57"/>
      <c r="M52" s="57"/>
      <c r="N52" s="58">
        <f t="shared" si="0"/>
        <v>6000</v>
      </c>
      <c r="O52" s="57">
        <v>0</v>
      </c>
      <c r="P52" s="57"/>
      <c r="Q52" s="57"/>
      <c r="R52" s="57"/>
      <c r="S52" s="59">
        <f t="shared" si="1"/>
        <v>0</v>
      </c>
      <c r="T52" s="59">
        <f t="shared" si="2"/>
        <v>6000</v>
      </c>
    </row>
    <row r="53" spans="2:20" s="35" customFormat="1" ht="24.9" customHeight="1">
      <c r="B53" s="102">
        <v>90</v>
      </c>
      <c r="C53" s="46" t="s">
        <v>286</v>
      </c>
      <c r="D53" s="46" t="s">
        <v>287</v>
      </c>
      <c r="E53" s="47">
        <v>90</v>
      </c>
      <c r="F53" s="48" t="s">
        <v>288</v>
      </c>
      <c r="G53" s="46" t="s">
        <v>71</v>
      </c>
      <c r="H53" s="49">
        <v>44484</v>
      </c>
      <c r="I53" s="47"/>
      <c r="J53" s="61">
        <v>5491.88</v>
      </c>
      <c r="K53" s="57">
        <v>508.12</v>
      </c>
      <c r="L53" s="57"/>
      <c r="M53" s="57"/>
      <c r="N53" s="58">
        <f t="shared" si="0"/>
        <v>6000</v>
      </c>
      <c r="O53" s="57">
        <v>0</v>
      </c>
      <c r="P53" s="57"/>
      <c r="Q53" s="57"/>
      <c r="R53" s="57"/>
      <c r="S53" s="59">
        <f t="shared" si="1"/>
        <v>0</v>
      </c>
      <c r="T53" s="59">
        <f t="shared" si="2"/>
        <v>6000</v>
      </c>
    </row>
    <row r="54" spans="2:20" s="35" customFormat="1" ht="24.9" customHeight="1">
      <c r="B54" s="102">
        <v>91</v>
      </c>
      <c r="C54" s="46" t="s">
        <v>289</v>
      </c>
      <c r="D54" s="46" t="s">
        <v>290</v>
      </c>
      <c r="E54" s="47">
        <v>91</v>
      </c>
      <c r="F54" s="48" t="s">
        <v>291</v>
      </c>
      <c r="G54" s="46" t="s">
        <v>71</v>
      </c>
      <c r="H54" s="49">
        <v>44484</v>
      </c>
      <c r="I54" s="47"/>
      <c r="J54" s="61">
        <v>13574.400000000001</v>
      </c>
      <c r="K54" s="57">
        <v>0</v>
      </c>
      <c r="L54" s="57"/>
      <c r="M54" s="57"/>
      <c r="N54" s="58">
        <f t="shared" si="0"/>
        <v>13574.400000000001</v>
      </c>
      <c r="O54" s="57">
        <v>74.400000000000006</v>
      </c>
      <c r="P54" s="57"/>
      <c r="Q54" s="57"/>
      <c r="R54" s="57"/>
      <c r="S54" s="59">
        <f t="shared" si="1"/>
        <v>74.400000000000006</v>
      </c>
      <c r="T54" s="59">
        <f t="shared" si="2"/>
        <v>13500.000000000002</v>
      </c>
    </row>
    <row r="55" spans="2:20" s="35" customFormat="1" ht="24.9" customHeight="1">
      <c r="B55" s="102">
        <v>92</v>
      </c>
      <c r="C55" s="46" t="s">
        <v>150</v>
      </c>
      <c r="D55" s="46" t="s">
        <v>292</v>
      </c>
      <c r="E55" s="47">
        <v>92</v>
      </c>
      <c r="F55" s="48" t="s">
        <v>152</v>
      </c>
      <c r="G55" s="46" t="s">
        <v>71</v>
      </c>
      <c r="H55" s="49">
        <v>44484</v>
      </c>
      <c r="I55" s="47"/>
      <c r="J55" s="61">
        <v>20841.849999999999</v>
      </c>
      <c r="K55" s="57">
        <v>0</v>
      </c>
      <c r="L55" s="57"/>
      <c r="M55" s="57"/>
      <c r="N55" s="58">
        <f t="shared" si="0"/>
        <v>20841.849999999999</v>
      </c>
      <c r="O55" s="57">
        <v>1591.85</v>
      </c>
      <c r="P55" s="57"/>
      <c r="Q55" s="57"/>
      <c r="R55" s="57"/>
      <c r="S55" s="59">
        <f t="shared" si="1"/>
        <v>1591.85</v>
      </c>
      <c r="T55" s="59">
        <f t="shared" si="2"/>
        <v>19250</v>
      </c>
    </row>
    <row r="56" spans="2:20" s="35" customFormat="1" ht="24.9" customHeight="1">
      <c r="B56" s="102">
        <v>93</v>
      </c>
      <c r="C56" s="46" t="s">
        <v>293</v>
      </c>
      <c r="D56" s="46" t="s">
        <v>294</v>
      </c>
      <c r="E56" s="47">
        <v>93</v>
      </c>
      <c r="F56" s="48" t="s">
        <v>295</v>
      </c>
      <c r="G56" s="46" t="s">
        <v>71</v>
      </c>
      <c r="H56" s="49">
        <v>44484</v>
      </c>
      <c r="I56" s="47"/>
      <c r="J56" s="61">
        <v>21683.4</v>
      </c>
      <c r="K56" s="57">
        <v>0</v>
      </c>
      <c r="L56" s="57"/>
      <c r="M56" s="57"/>
      <c r="N56" s="58">
        <f t="shared" si="0"/>
        <v>21683.4</v>
      </c>
      <c r="O56" s="57">
        <v>1683.4</v>
      </c>
      <c r="P56" s="57"/>
      <c r="Q56" s="57"/>
      <c r="R56" s="57"/>
      <c r="S56" s="59">
        <f t="shared" si="1"/>
        <v>1683.4</v>
      </c>
      <c r="T56" s="59">
        <f t="shared" si="2"/>
        <v>20000</v>
      </c>
    </row>
    <row r="57" spans="2:20" s="35" customFormat="1" ht="24.9" customHeight="1">
      <c r="B57" s="102">
        <v>94</v>
      </c>
      <c r="C57" s="46" t="s">
        <v>156</v>
      </c>
      <c r="D57" s="46" t="s">
        <v>243</v>
      </c>
      <c r="E57" s="47">
        <v>94</v>
      </c>
      <c r="F57" s="48" t="s">
        <v>157</v>
      </c>
      <c r="G57" s="46" t="s">
        <v>71</v>
      </c>
      <c r="H57" s="49">
        <v>44484</v>
      </c>
      <c r="I57" s="47"/>
      <c r="J57" s="61">
        <v>13574.400000000001</v>
      </c>
      <c r="K57" s="57">
        <v>0</v>
      </c>
      <c r="L57" s="57"/>
      <c r="M57" s="57"/>
      <c r="N57" s="58">
        <f t="shared" si="0"/>
        <v>13574.400000000001</v>
      </c>
      <c r="O57" s="57">
        <v>74.400000000000006</v>
      </c>
      <c r="P57" s="57"/>
      <c r="Q57" s="57"/>
      <c r="R57" s="57"/>
      <c r="S57" s="59">
        <f t="shared" si="1"/>
        <v>74.400000000000006</v>
      </c>
      <c r="T57" s="59">
        <f t="shared" si="2"/>
        <v>13500.000000000002</v>
      </c>
    </row>
    <row r="58" spans="2:20" s="35" customFormat="1" ht="24.9" customHeight="1">
      <c r="B58" s="102">
        <v>95</v>
      </c>
      <c r="C58" s="46" t="s">
        <v>67</v>
      </c>
      <c r="D58" s="46" t="s">
        <v>296</v>
      </c>
      <c r="E58" s="47">
        <v>95</v>
      </c>
      <c r="F58" s="48" t="s">
        <v>297</v>
      </c>
      <c r="G58" s="46" t="s">
        <v>71</v>
      </c>
      <c r="H58" s="49">
        <v>44484</v>
      </c>
      <c r="I58" s="47"/>
      <c r="J58" s="61">
        <v>20841.849999999999</v>
      </c>
      <c r="K58" s="57">
        <v>0</v>
      </c>
      <c r="L58" s="57"/>
      <c r="M58" s="57"/>
      <c r="N58" s="58">
        <f t="shared" si="0"/>
        <v>20841.849999999999</v>
      </c>
      <c r="O58" s="57">
        <v>1591.85</v>
      </c>
      <c r="P58" s="57"/>
      <c r="Q58" s="57"/>
      <c r="R58" s="57"/>
      <c r="S58" s="59">
        <f t="shared" si="1"/>
        <v>1591.85</v>
      </c>
      <c r="T58" s="59">
        <f t="shared" si="2"/>
        <v>19250</v>
      </c>
    </row>
    <row r="59" spans="2:20" s="35" customFormat="1" ht="24.9" customHeight="1">
      <c r="B59" s="102">
        <v>96</v>
      </c>
      <c r="C59" s="46" t="s">
        <v>298</v>
      </c>
      <c r="D59" s="46" t="s">
        <v>299</v>
      </c>
      <c r="E59" s="47">
        <v>96</v>
      </c>
      <c r="F59" s="48" t="s">
        <v>300</v>
      </c>
      <c r="G59" s="46" t="s">
        <v>71</v>
      </c>
      <c r="H59" s="49">
        <v>44484</v>
      </c>
      <c r="I59" s="47"/>
      <c r="J59" s="61">
        <v>8856.08</v>
      </c>
      <c r="K59" s="57">
        <v>319.56</v>
      </c>
      <c r="L59" s="57"/>
      <c r="M59" s="57"/>
      <c r="N59" s="58">
        <f t="shared" si="0"/>
        <v>9175.64</v>
      </c>
      <c r="O59" s="57">
        <v>275.64</v>
      </c>
      <c r="P59" s="57"/>
      <c r="Q59" s="57"/>
      <c r="R59" s="57"/>
      <c r="S59" s="59">
        <f t="shared" si="1"/>
        <v>275.64</v>
      </c>
      <c r="T59" s="59">
        <f t="shared" si="2"/>
        <v>8900</v>
      </c>
    </row>
    <row r="60" spans="2:20" s="35" customFormat="1" ht="24.9" customHeight="1">
      <c r="B60" s="102">
        <v>97</v>
      </c>
      <c r="C60" s="46" t="s">
        <v>301</v>
      </c>
      <c r="D60" s="46" t="s">
        <v>302</v>
      </c>
      <c r="E60" s="47">
        <v>97</v>
      </c>
      <c r="F60" s="48" t="s">
        <v>303</v>
      </c>
      <c r="G60" s="46" t="s">
        <v>71</v>
      </c>
      <c r="H60" s="49">
        <v>44484</v>
      </c>
      <c r="I60" s="47"/>
      <c r="J60" s="61">
        <v>9599.9</v>
      </c>
      <c r="K60" s="57">
        <v>400.09999999999997</v>
      </c>
      <c r="L60" s="57"/>
      <c r="M60" s="57"/>
      <c r="N60" s="58">
        <f t="shared" si="0"/>
        <v>10000</v>
      </c>
      <c r="O60" s="57">
        <v>0</v>
      </c>
      <c r="P60" s="57"/>
      <c r="Q60" s="57"/>
      <c r="R60" s="57"/>
      <c r="S60" s="59">
        <f t="shared" si="1"/>
        <v>0</v>
      </c>
      <c r="T60" s="59">
        <f t="shared" si="2"/>
        <v>10000</v>
      </c>
    </row>
    <row r="61" spans="2:20" s="35" customFormat="1" ht="24.9" customHeight="1">
      <c r="B61" s="102">
        <v>98</v>
      </c>
      <c r="C61" s="46" t="s">
        <v>158</v>
      </c>
      <c r="D61" s="46" t="s">
        <v>304</v>
      </c>
      <c r="E61" s="47">
        <v>98</v>
      </c>
      <c r="F61" s="48" t="s">
        <v>160</v>
      </c>
      <c r="G61" s="46" t="s">
        <v>71</v>
      </c>
      <c r="H61" s="49">
        <v>44484</v>
      </c>
      <c r="I61" s="47"/>
      <c r="J61" s="61">
        <v>2857.6499999999996</v>
      </c>
      <c r="K61" s="57">
        <v>892.35</v>
      </c>
      <c r="L61" s="57"/>
      <c r="M61" s="57"/>
      <c r="N61" s="58">
        <f t="shared" si="0"/>
        <v>3749.9999999999995</v>
      </c>
      <c r="O61" s="57">
        <v>0</v>
      </c>
      <c r="P61" s="57"/>
      <c r="Q61" s="57"/>
      <c r="R61" s="57"/>
      <c r="S61" s="59">
        <f t="shared" si="1"/>
        <v>0</v>
      </c>
      <c r="T61" s="59">
        <f t="shared" si="2"/>
        <v>3749.9999999999995</v>
      </c>
    </row>
    <row r="62" spans="2:20" s="35" customFormat="1" ht="24.9" customHeight="1">
      <c r="B62" s="102">
        <v>99</v>
      </c>
      <c r="C62" s="46" t="s">
        <v>305</v>
      </c>
      <c r="D62" s="46" t="s">
        <v>306</v>
      </c>
      <c r="E62" s="47">
        <v>99</v>
      </c>
      <c r="F62" s="48" t="s">
        <v>307</v>
      </c>
      <c r="G62" s="46" t="s">
        <v>71</v>
      </c>
      <c r="H62" s="49">
        <v>44484</v>
      </c>
      <c r="I62" s="47"/>
      <c r="J62" s="61">
        <v>21683.4</v>
      </c>
      <c r="K62" s="57">
        <v>0</v>
      </c>
      <c r="L62" s="57"/>
      <c r="M62" s="57"/>
      <c r="N62" s="58">
        <f t="shared" si="0"/>
        <v>21683.4</v>
      </c>
      <c r="O62" s="57">
        <v>1683.4</v>
      </c>
      <c r="P62" s="57"/>
      <c r="Q62" s="57"/>
      <c r="R62" s="57"/>
      <c r="S62" s="59">
        <f t="shared" si="1"/>
        <v>1683.4</v>
      </c>
      <c r="T62" s="59">
        <f t="shared" si="2"/>
        <v>20000</v>
      </c>
    </row>
    <row r="63" spans="2:20" s="35" customFormat="1" ht="24.9" customHeight="1">
      <c r="B63" s="102">
        <v>100</v>
      </c>
      <c r="C63" s="46" t="s">
        <v>308</v>
      </c>
      <c r="D63" s="46" t="s">
        <v>309</v>
      </c>
      <c r="E63" s="47">
        <v>100</v>
      </c>
      <c r="F63" s="48" t="s">
        <v>310</v>
      </c>
      <c r="G63" s="46" t="s">
        <v>71</v>
      </c>
      <c r="H63" s="49">
        <v>44484</v>
      </c>
      <c r="I63" s="47"/>
      <c r="J63" s="61">
        <v>21683.4</v>
      </c>
      <c r="K63" s="57">
        <v>0</v>
      </c>
      <c r="L63" s="57"/>
      <c r="M63" s="57"/>
      <c r="N63" s="58">
        <f t="shared" si="0"/>
        <v>21683.4</v>
      </c>
      <c r="O63" s="57">
        <v>1683.4</v>
      </c>
      <c r="P63" s="57"/>
      <c r="Q63" s="57"/>
      <c r="R63" s="57"/>
      <c r="S63" s="59">
        <f t="shared" si="1"/>
        <v>1683.4</v>
      </c>
      <c r="T63" s="59">
        <f t="shared" si="2"/>
        <v>20000</v>
      </c>
    </row>
    <row r="64" spans="2:20" s="35" customFormat="1" ht="24.9" customHeight="1">
      <c r="B64" s="102">
        <v>101</v>
      </c>
      <c r="C64" s="46" t="s">
        <v>178</v>
      </c>
      <c r="D64" s="46" t="s">
        <v>311</v>
      </c>
      <c r="E64" s="47">
        <v>101</v>
      </c>
      <c r="F64" s="48" t="s">
        <v>312</v>
      </c>
      <c r="G64" s="46" t="s">
        <v>71</v>
      </c>
      <c r="H64" s="49">
        <v>44484</v>
      </c>
      <c r="I64" s="47"/>
      <c r="J64" s="61">
        <v>10834.689999999999</v>
      </c>
      <c r="K64" s="57">
        <v>265.31</v>
      </c>
      <c r="L64" s="57"/>
      <c r="M64" s="57"/>
      <c r="N64" s="58">
        <f t="shared" si="0"/>
        <v>11099.999999999998</v>
      </c>
      <c r="O64" s="57">
        <v>0</v>
      </c>
      <c r="P64" s="57"/>
      <c r="Q64" s="57"/>
      <c r="R64" s="57"/>
      <c r="S64" s="59">
        <f t="shared" si="1"/>
        <v>0</v>
      </c>
      <c r="T64" s="59">
        <f t="shared" si="2"/>
        <v>11099.999999999998</v>
      </c>
    </row>
    <row r="65" spans="2:20" s="35" customFormat="1" ht="24.9" customHeight="1">
      <c r="B65" s="102">
        <v>102</v>
      </c>
      <c r="C65" s="46" t="s">
        <v>313</v>
      </c>
      <c r="D65" s="46" t="s">
        <v>314</v>
      </c>
      <c r="E65" s="47">
        <v>102</v>
      </c>
      <c r="F65" s="48" t="s">
        <v>315</v>
      </c>
      <c r="G65" s="46" t="s">
        <v>71</v>
      </c>
      <c r="H65" s="49">
        <v>44484</v>
      </c>
      <c r="I65" s="47"/>
      <c r="J65" s="61">
        <v>18878.2</v>
      </c>
      <c r="K65" s="57">
        <v>0</v>
      </c>
      <c r="L65" s="57"/>
      <c r="M65" s="57"/>
      <c r="N65" s="58">
        <f t="shared" si="0"/>
        <v>18878.2</v>
      </c>
      <c r="O65" s="57">
        <v>1378.1999999999998</v>
      </c>
      <c r="P65" s="57"/>
      <c r="Q65" s="57"/>
      <c r="R65" s="57"/>
      <c r="S65" s="59">
        <f t="shared" si="1"/>
        <v>1378.1999999999998</v>
      </c>
      <c r="T65" s="59">
        <f t="shared" si="2"/>
        <v>17500</v>
      </c>
    </row>
    <row r="66" spans="2:20" s="35" customFormat="1" ht="24.9" customHeight="1">
      <c r="B66" s="102">
        <v>103</v>
      </c>
      <c r="C66" s="46" t="s">
        <v>316</v>
      </c>
      <c r="D66" s="46" t="s">
        <v>317</v>
      </c>
      <c r="E66" s="47">
        <v>103</v>
      </c>
      <c r="F66" s="48" t="s">
        <v>318</v>
      </c>
      <c r="G66" s="46" t="s">
        <v>71</v>
      </c>
      <c r="H66" s="49">
        <v>44484</v>
      </c>
      <c r="I66" s="47"/>
      <c r="J66" s="61">
        <v>20841.849999999999</v>
      </c>
      <c r="K66" s="57">
        <v>0</v>
      </c>
      <c r="L66" s="57"/>
      <c r="M66" s="57"/>
      <c r="N66" s="58">
        <f t="shared" si="0"/>
        <v>20841.849999999999</v>
      </c>
      <c r="O66" s="57">
        <v>1591.85</v>
      </c>
      <c r="P66" s="57"/>
      <c r="Q66" s="57"/>
      <c r="R66" s="57"/>
      <c r="S66" s="59">
        <f t="shared" si="1"/>
        <v>1591.85</v>
      </c>
      <c r="T66" s="59">
        <f t="shared" si="2"/>
        <v>19250</v>
      </c>
    </row>
    <row r="67" spans="2:20" s="35" customFormat="1" ht="24.9" customHeight="1">
      <c r="B67" s="102">
        <v>104</v>
      </c>
      <c r="C67" s="46" t="s">
        <v>319</v>
      </c>
      <c r="D67" s="46" t="s">
        <v>320</v>
      </c>
      <c r="E67" s="47">
        <v>104</v>
      </c>
      <c r="F67" s="48" t="s">
        <v>321</v>
      </c>
      <c r="G67" s="46" t="s">
        <v>71</v>
      </c>
      <c r="H67" s="49">
        <v>44484</v>
      </c>
      <c r="I67" s="47"/>
      <c r="J67" s="61">
        <v>21683.4</v>
      </c>
      <c r="K67" s="57">
        <v>0</v>
      </c>
      <c r="L67" s="57"/>
      <c r="M67" s="57"/>
      <c r="N67" s="58">
        <f t="shared" si="0"/>
        <v>21683.4</v>
      </c>
      <c r="O67" s="57">
        <v>1683.4</v>
      </c>
      <c r="P67" s="57"/>
      <c r="Q67" s="57"/>
      <c r="R67" s="57"/>
      <c r="S67" s="59">
        <f t="shared" si="1"/>
        <v>1683.4</v>
      </c>
      <c r="T67" s="59">
        <f t="shared" si="2"/>
        <v>20000</v>
      </c>
    </row>
    <row r="68" spans="2:20" s="35" customFormat="1" ht="24.9" customHeight="1">
      <c r="B68" s="102">
        <v>105</v>
      </c>
      <c r="C68" s="46" t="s">
        <v>181</v>
      </c>
      <c r="D68" s="46" t="s">
        <v>243</v>
      </c>
      <c r="E68" s="47">
        <v>105</v>
      </c>
      <c r="F68" s="48" t="s">
        <v>182</v>
      </c>
      <c r="G68" s="46" t="s">
        <v>71</v>
      </c>
      <c r="H68" s="49">
        <v>44484</v>
      </c>
      <c r="I68" s="47"/>
      <c r="J68" s="61">
        <v>13574.400000000001</v>
      </c>
      <c r="K68" s="57">
        <v>0</v>
      </c>
      <c r="L68" s="57"/>
      <c r="M68" s="57"/>
      <c r="N68" s="58">
        <f t="shared" si="0"/>
        <v>13574.400000000001</v>
      </c>
      <c r="O68" s="57">
        <v>74.400000000000006</v>
      </c>
      <c r="P68" s="57"/>
      <c r="Q68" s="57"/>
      <c r="R68" s="57"/>
      <c r="S68" s="59">
        <f t="shared" si="1"/>
        <v>74.400000000000006</v>
      </c>
      <c r="T68" s="59">
        <f t="shared" si="2"/>
        <v>13500.000000000002</v>
      </c>
    </row>
    <row r="69" spans="2:20" s="35" customFormat="1" ht="24.9" customHeight="1">
      <c r="B69" s="102">
        <v>106</v>
      </c>
      <c r="C69" s="46" t="s">
        <v>322</v>
      </c>
      <c r="D69" s="46" t="s">
        <v>245</v>
      </c>
      <c r="E69" s="47">
        <v>106</v>
      </c>
      <c r="F69" s="48" t="s">
        <v>323</v>
      </c>
      <c r="G69" s="46" t="s">
        <v>71</v>
      </c>
      <c r="H69" s="49">
        <v>44484</v>
      </c>
      <c r="I69" s="47"/>
      <c r="J69" s="61">
        <v>8000.12</v>
      </c>
      <c r="K69" s="57">
        <v>0</v>
      </c>
      <c r="L69" s="57"/>
      <c r="M69" s="57"/>
      <c r="N69" s="58">
        <f t="shared" si="0"/>
        <v>8000.12</v>
      </c>
      <c r="O69" s="57">
        <v>600.12</v>
      </c>
      <c r="P69" s="57"/>
      <c r="Q69" s="57"/>
      <c r="R69" s="57"/>
      <c r="S69" s="59">
        <f t="shared" si="1"/>
        <v>600.12</v>
      </c>
      <c r="T69" s="59">
        <f t="shared" si="2"/>
        <v>7400</v>
      </c>
    </row>
    <row r="70" spans="2:20" s="35" customFormat="1" ht="24.9" customHeight="1">
      <c r="B70" s="102">
        <v>107</v>
      </c>
      <c r="C70" s="46" t="s">
        <v>324</v>
      </c>
      <c r="D70" s="46" t="s">
        <v>325</v>
      </c>
      <c r="E70" s="47">
        <v>107</v>
      </c>
      <c r="F70" s="48" t="s">
        <v>326</v>
      </c>
      <c r="G70" s="46" t="s">
        <v>71</v>
      </c>
      <c r="H70" s="49">
        <v>44484</v>
      </c>
      <c r="I70" s="47"/>
      <c r="J70" s="61">
        <v>3775.64</v>
      </c>
      <c r="K70" s="57">
        <v>0</v>
      </c>
      <c r="L70" s="57"/>
      <c r="M70" s="57"/>
      <c r="N70" s="58">
        <f t="shared" si="0"/>
        <v>3775.64</v>
      </c>
      <c r="O70" s="57">
        <v>275.64</v>
      </c>
      <c r="P70" s="57"/>
      <c r="Q70" s="57"/>
      <c r="R70" s="57"/>
      <c r="S70" s="59">
        <f t="shared" si="1"/>
        <v>275.64</v>
      </c>
      <c r="T70" s="59">
        <f t="shared" si="2"/>
        <v>3500</v>
      </c>
    </row>
    <row r="71" spans="2:20" s="35" customFormat="1" ht="24.9" customHeight="1">
      <c r="B71" s="102">
        <v>108</v>
      </c>
      <c r="C71" s="46" t="s">
        <v>327</v>
      </c>
      <c r="D71" s="46" t="s">
        <v>243</v>
      </c>
      <c r="E71" s="47">
        <v>108</v>
      </c>
      <c r="F71" s="48" t="s">
        <v>328</v>
      </c>
      <c r="G71" s="46" t="s">
        <v>71</v>
      </c>
      <c r="H71" s="49">
        <v>44484</v>
      </c>
      <c r="I71" s="47"/>
      <c r="J71" s="61">
        <v>13574.400000000001</v>
      </c>
      <c r="K71" s="57">
        <v>0</v>
      </c>
      <c r="L71" s="57"/>
      <c r="M71" s="57"/>
      <c r="N71" s="58">
        <f t="shared" si="0"/>
        <v>13574.400000000001</v>
      </c>
      <c r="O71" s="57">
        <v>74.400000000000006</v>
      </c>
      <c r="P71" s="57"/>
      <c r="Q71" s="57"/>
      <c r="R71" s="57"/>
      <c r="S71" s="59">
        <f t="shared" si="1"/>
        <v>74.400000000000006</v>
      </c>
      <c r="T71" s="59">
        <f t="shared" si="2"/>
        <v>13500.000000000002</v>
      </c>
    </row>
    <row r="72" spans="2:20" s="35" customFormat="1" ht="24.9" customHeight="1">
      <c r="B72" s="102">
        <v>109</v>
      </c>
      <c r="C72" s="46" t="s">
        <v>329</v>
      </c>
      <c r="D72" s="46" t="s">
        <v>330</v>
      </c>
      <c r="E72" s="47">
        <v>109</v>
      </c>
      <c r="F72" s="48" t="s">
        <v>331</v>
      </c>
      <c r="G72" s="46" t="s">
        <v>71</v>
      </c>
      <c r="H72" s="49">
        <v>44484</v>
      </c>
      <c r="I72" s="47"/>
      <c r="J72" s="61">
        <v>2745.94</v>
      </c>
      <c r="K72" s="57">
        <v>254.06</v>
      </c>
      <c r="L72" s="57"/>
      <c r="M72" s="57"/>
      <c r="N72" s="58">
        <f t="shared" si="0"/>
        <v>3000</v>
      </c>
      <c r="O72" s="57">
        <v>0</v>
      </c>
      <c r="P72" s="57"/>
      <c r="Q72" s="57"/>
      <c r="R72" s="57"/>
      <c r="S72" s="59">
        <f t="shared" si="1"/>
        <v>0</v>
      </c>
      <c r="T72" s="59">
        <f t="shared" si="2"/>
        <v>3000</v>
      </c>
    </row>
    <row r="73" spans="2:20" s="35" customFormat="1" ht="24.9" customHeight="1">
      <c r="B73" s="102">
        <v>110</v>
      </c>
      <c r="C73" s="46" t="s">
        <v>332</v>
      </c>
      <c r="D73" s="46" t="s">
        <v>333</v>
      </c>
      <c r="E73" s="47">
        <v>110</v>
      </c>
      <c r="F73" s="48" t="s">
        <v>334</v>
      </c>
      <c r="G73" s="46" t="s">
        <v>71</v>
      </c>
      <c r="H73" s="49">
        <v>44484</v>
      </c>
      <c r="I73" s="47"/>
      <c r="J73" s="61">
        <v>10134.049999999999</v>
      </c>
      <c r="K73" s="57">
        <v>365.95</v>
      </c>
      <c r="L73" s="57"/>
      <c r="M73" s="57"/>
      <c r="N73" s="58">
        <f t="shared" si="0"/>
        <v>10500</v>
      </c>
      <c r="O73" s="57">
        <v>0</v>
      </c>
      <c r="P73" s="57"/>
      <c r="Q73" s="57"/>
      <c r="R73" s="57"/>
      <c r="S73" s="59">
        <f t="shared" si="1"/>
        <v>0</v>
      </c>
      <c r="T73" s="59">
        <f t="shared" si="2"/>
        <v>10500</v>
      </c>
    </row>
    <row r="74" spans="2:20" s="35" customFormat="1" ht="24.9" customHeight="1">
      <c r="B74" s="102">
        <v>111</v>
      </c>
      <c r="C74" s="46" t="s">
        <v>193</v>
      </c>
      <c r="D74" s="46" t="s">
        <v>335</v>
      </c>
      <c r="E74" s="47">
        <v>111</v>
      </c>
      <c r="F74" s="48" t="s">
        <v>195</v>
      </c>
      <c r="G74" s="46" t="s">
        <v>71</v>
      </c>
      <c r="H74" s="49">
        <v>44484</v>
      </c>
      <c r="I74" s="47"/>
      <c r="J74" s="104">
        <v>16493.25</v>
      </c>
      <c r="K74" s="57">
        <v>0</v>
      </c>
      <c r="L74" s="57"/>
      <c r="M74" s="57"/>
      <c r="N74" s="58">
        <f t="shared" si="0"/>
        <v>16493.25</v>
      </c>
      <c r="O74" s="57">
        <v>493.25</v>
      </c>
      <c r="P74" s="57"/>
      <c r="Q74" s="57"/>
      <c r="R74" s="57"/>
      <c r="S74" s="59">
        <f t="shared" si="1"/>
        <v>493.25</v>
      </c>
      <c r="T74" s="59">
        <f t="shared" si="2"/>
        <v>16000</v>
      </c>
    </row>
    <row r="75" spans="2:20" s="35" customFormat="1" ht="24.9" customHeight="1">
      <c r="B75" s="102">
        <v>112</v>
      </c>
      <c r="C75" s="46" t="s">
        <v>336</v>
      </c>
      <c r="D75" s="46" t="s">
        <v>337</v>
      </c>
      <c r="E75" s="47">
        <v>112</v>
      </c>
      <c r="F75" s="48" t="s">
        <v>338</v>
      </c>
      <c r="G75" s="46" t="s">
        <v>71</v>
      </c>
      <c r="H75" s="49">
        <v>44484</v>
      </c>
      <c r="I75" s="47"/>
      <c r="J75" s="61">
        <v>71922.149999999994</v>
      </c>
      <c r="K75" s="57">
        <v>0</v>
      </c>
      <c r="L75" s="57"/>
      <c r="M75" s="57"/>
      <c r="N75" s="58">
        <f t="shared" si="0"/>
        <v>71922.149999999994</v>
      </c>
      <c r="O75" s="57">
        <v>11922.15</v>
      </c>
      <c r="P75" s="57"/>
      <c r="Q75" s="57"/>
      <c r="R75" s="57"/>
      <c r="S75" s="59">
        <f t="shared" si="1"/>
        <v>11922.15</v>
      </c>
      <c r="T75" s="59">
        <f t="shared" si="2"/>
        <v>59999.999999999993</v>
      </c>
    </row>
    <row r="76" spans="2:20" s="35" customFormat="1" ht="24.9" customHeight="1">
      <c r="B76" s="102">
        <v>113</v>
      </c>
      <c r="C76" s="46" t="s">
        <v>339</v>
      </c>
      <c r="D76" s="46" t="s">
        <v>243</v>
      </c>
      <c r="E76" s="47">
        <v>113</v>
      </c>
      <c r="F76" s="48" t="s">
        <v>197</v>
      </c>
      <c r="G76" s="46" t="s">
        <v>71</v>
      </c>
      <c r="H76" s="49">
        <v>44484</v>
      </c>
      <c r="I76" s="47"/>
      <c r="J76" s="61">
        <v>13574.400000000001</v>
      </c>
      <c r="K76" s="57">
        <v>0</v>
      </c>
      <c r="L76" s="57"/>
      <c r="M76" s="57"/>
      <c r="N76" s="58">
        <f t="shared" si="0"/>
        <v>13574.400000000001</v>
      </c>
      <c r="O76" s="57">
        <v>74.400000000000006</v>
      </c>
      <c r="P76" s="57"/>
      <c r="Q76" s="57"/>
      <c r="R76" s="57"/>
      <c r="S76" s="59">
        <f t="shared" si="1"/>
        <v>74.400000000000006</v>
      </c>
      <c r="T76" s="59">
        <f t="shared" si="2"/>
        <v>13500.000000000002</v>
      </c>
    </row>
    <row r="77" spans="2:20" s="35" customFormat="1" ht="24.9" customHeight="1">
      <c r="B77" s="102">
        <v>114</v>
      </c>
      <c r="C77" s="46" t="s">
        <v>340</v>
      </c>
      <c r="D77" s="46" t="s">
        <v>341</v>
      </c>
      <c r="E77" s="47">
        <v>114</v>
      </c>
      <c r="F77" s="48" t="s">
        <v>200</v>
      </c>
      <c r="G77" s="46" t="s">
        <v>71</v>
      </c>
      <c r="H77" s="49">
        <v>44484</v>
      </c>
      <c r="I77" s="47"/>
      <c r="J77" s="61">
        <v>3074.23</v>
      </c>
      <c r="K77" s="57">
        <v>0</v>
      </c>
      <c r="L77" s="57"/>
      <c r="M77" s="57"/>
      <c r="N77" s="58">
        <f t="shared" si="0"/>
        <v>3074.23</v>
      </c>
      <c r="O77" s="57">
        <v>74.23</v>
      </c>
      <c r="P77" s="57"/>
      <c r="Q77" s="57"/>
      <c r="R77" s="57"/>
      <c r="S77" s="59">
        <f t="shared" si="1"/>
        <v>74.23</v>
      </c>
      <c r="T77" s="59">
        <f t="shared" si="2"/>
        <v>3000</v>
      </c>
    </row>
    <row r="78" spans="2:20" s="35" customFormat="1" ht="24.9" customHeight="1">
      <c r="B78" s="102">
        <v>115</v>
      </c>
      <c r="C78" s="46" t="s">
        <v>201</v>
      </c>
      <c r="D78" s="46" t="s">
        <v>251</v>
      </c>
      <c r="E78" s="47">
        <v>115</v>
      </c>
      <c r="F78" s="48" t="s">
        <v>202</v>
      </c>
      <c r="G78" s="46" t="s">
        <v>71</v>
      </c>
      <c r="H78" s="49">
        <v>44484</v>
      </c>
      <c r="I78" s="47"/>
      <c r="J78" s="61">
        <v>13574.400000000001</v>
      </c>
      <c r="K78" s="57">
        <v>0</v>
      </c>
      <c r="L78" s="57"/>
      <c r="M78" s="57"/>
      <c r="N78" s="58">
        <f t="shared" si="0"/>
        <v>13574.400000000001</v>
      </c>
      <c r="O78" s="57">
        <v>74.400000000000006</v>
      </c>
      <c r="P78" s="57"/>
      <c r="Q78" s="57"/>
      <c r="R78" s="57"/>
      <c r="S78" s="59">
        <f t="shared" si="1"/>
        <v>74.400000000000006</v>
      </c>
      <c r="T78" s="59">
        <f t="shared" si="2"/>
        <v>13500.000000000002</v>
      </c>
    </row>
    <row r="79" spans="2:20" s="35" customFormat="1" ht="24.9" customHeight="1">
      <c r="B79" s="102">
        <v>116</v>
      </c>
      <c r="C79" s="46" t="s">
        <v>342</v>
      </c>
      <c r="D79" s="46" t="s">
        <v>245</v>
      </c>
      <c r="E79" s="47">
        <v>116</v>
      </c>
      <c r="F79" s="48" t="s">
        <v>323</v>
      </c>
      <c r="G79" s="46" t="s">
        <v>71</v>
      </c>
      <c r="H79" s="49">
        <v>44484</v>
      </c>
      <c r="I79" s="47"/>
      <c r="J79" s="61">
        <v>15944.14</v>
      </c>
      <c r="K79" s="57">
        <v>0</v>
      </c>
      <c r="L79" s="57"/>
      <c r="M79" s="57"/>
      <c r="N79" s="58">
        <f t="shared" si="0"/>
        <v>15944.14</v>
      </c>
      <c r="O79" s="57">
        <v>1194.1399999999999</v>
      </c>
      <c r="P79" s="57"/>
      <c r="Q79" s="57"/>
      <c r="R79" s="57"/>
      <c r="S79" s="59">
        <f t="shared" si="1"/>
        <v>1194.1399999999999</v>
      </c>
      <c r="T79" s="59">
        <f t="shared" si="2"/>
        <v>14750</v>
      </c>
    </row>
    <row r="80" spans="2:20" s="35" customFormat="1" ht="24.9" customHeight="1">
      <c r="B80" s="102">
        <v>117</v>
      </c>
      <c r="C80" s="46" t="s">
        <v>343</v>
      </c>
      <c r="D80" s="46" t="s">
        <v>243</v>
      </c>
      <c r="E80" s="47">
        <v>117</v>
      </c>
      <c r="F80" s="48" t="s">
        <v>344</v>
      </c>
      <c r="G80" s="46" t="s">
        <v>71</v>
      </c>
      <c r="H80" s="49">
        <v>44484</v>
      </c>
      <c r="I80" s="47"/>
      <c r="J80" s="98">
        <v>13574.400000000001</v>
      </c>
      <c r="K80" s="57">
        <v>0</v>
      </c>
      <c r="L80" s="57"/>
      <c r="M80" s="57"/>
      <c r="N80" s="58">
        <f t="shared" si="0"/>
        <v>13574.400000000001</v>
      </c>
      <c r="O80" s="57">
        <v>74.400000000000006</v>
      </c>
      <c r="P80" s="57"/>
      <c r="Q80" s="57"/>
      <c r="R80" s="57"/>
      <c r="S80" s="59">
        <f t="shared" si="1"/>
        <v>74.400000000000006</v>
      </c>
      <c r="T80" s="59">
        <f t="shared" si="2"/>
        <v>13500.000000000002</v>
      </c>
    </row>
    <row r="81" spans="2:21" s="35" customFormat="1" ht="24.9" customHeight="1">
      <c r="B81" s="102">
        <v>118</v>
      </c>
      <c r="C81" s="46" t="s">
        <v>206</v>
      </c>
      <c r="D81" s="46" t="s">
        <v>243</v>
      </c>
      <c r="E81" s="47">
        <v>118</v>
      </c>
      <c r="F81" s="48" t="s">
        <v>207</v>
      </c>
      <c r="G81" s="46" t="s">
        <v>71</v>
      </c>
      <c r="H81" s="49">
        <v>44484</v>
      </c>
      <c r="I81" s="47"/>
      <c r="J81" s="98">
        <v>13574.400000000001</v>
      </c>
      <c r="K81" s="57">
        <v>0</v>
      </c>
      <c r="L81" s="57"/>
      <c r="M81" s="57"/>
      <c r="N81" s="58">
        <f t="shared" si="0"/>
        <v>13574.400000000001</v>
      </c>
      <c r="O81" s="57">
        <v>74.400000000000006</v>
      </c>
      <c r="P81" s="57"/>
      <c r="Q81" s="57"/>
      <c r="R81" s="57"/>
      <c r="S81" s="59">
        <f t="shared" si="1"/>
        <v>74.400000000000006</v>
      </c>
      <c r="T81" s="59">
        <f t="shared" si="2"/>
        <v>13500.000000000002</v>
      </c>
    </row>
    <row r="82" spans="2:21" s="35" customFormat="1" ht="24.9" customHeight="1">
      <c r="B82" s="102">
        <v>119</v>
      </c>
      <c r="C82" s="46" t="s">
        <v>208</v>
      </c>
      <c r="D82" s="46" t="s">
        <v>345</v>
      </c>
      <c r="E82" s="47">
        <v>119</v>
      </c>
      <c r="F82" s="48" t="s">
        <v>210</v>
      </c>
      <c r="G82" s="46" t="s">
        <v>71</v>
      </c>
      <c r="H82" s="49">
        <v>44484</v>
      </c>
      <c r="I82" s="47"/>
      <c r="J82" s="57">
        <v>12422.25</v>
      </c>
      <c r="K82" s="57">
        <v>77.75</v>
      </c>
      <c r="L82" s="57"/>
      <c r="M82" s="57"/>
      <c r="N82" s="58">
        <f t="shared" si="0"/>
        <v>12500</v>
      </c>
      <c r="O82" s="57">
        <v>0</v>
      </c>
      <c r="P82" s="57"/>
      <c r="Q82" s="57"/>
      <c r="R82" s="57"/>
      <c r="S82" s="59">
        <f t="shared" si="1"/>
        <v>0</v>
      </c>
      <c r="T82" s="59">
        <f t="shared" si="2"/>
        <v>12500</v>
      </c>
    </row>
    <row r="83" spans="2:21" s="35" customFormat="1" ht="24.9" customHeight="1">
      <c r="B83" s="102">
        <v>120</v>
      </c>
      <c r="C83" s="46" t="s">
        <v>214</v>
      </c>
      <c r="D83" s="46" t="s">
        <v>335</v>
      </c>
      <c r="E83" s="47">
        <v>120</v>
      </c>
      <c r="F83" s="48" t="s">
        <v>215</v>
      </c>
      <c r="G83" s="46" t="s">
        <v>71</v>
      </c>
      <c r="H83" s="49">
        <v>44484</v>
      </c>
      <c r="I83" s="47"/>
      <c r="J83" s="57">
        <v>16493.25</v>
      </c>
      <c r="K83" s="57">
        <v>0</v>
      </c>
      <c r="L83" s="57"/>
      <c r="M83" s="57"/>
      <c r="N83" s="58">
        <f t="shared" ref="N83:N84" si="3">SUM(J83:M83)</f>
        <v>16493.25</v>
      </c>
      <c r="O83" s="57">
        <v>493.25</v>
      </c>
      <c r="P83" s="57"/>
      <c r="Q83" s="57"/>
      <c r="R83" s="57"/>
      <c r="S83" s="59">
        <f t="shared" ref="S83:S84" si="4">SUM(O83:R83)</f>
        <v>493.25</v>
      </c>
      <c r="T83" s="59">
        <f t="shared" ref="T83:T84" si="5">N83-S83</f>
        <v>16000</v>
      </c>
    </row>
    <row r="84" spans="2:21" s="35" customFormat="1" ht="24.9" customHeight="1">
      <c r="B84" s="102">
        <v>121</v>
      </c>
      <c r="C84" s="46" t="s">
        <v>346</v>
      </c>
      <c r="D84" s="46" t="s">
        <v>347</v>
      </c>
      <c r="E84" s="47">
        <v>121</v>
      </c>
      <c r="F84" s="48" t="s">
        <v>348</v>
      </c>
      <c r="G84" s="46" t="s">
        <v>71</v>
      </c>
      <c r="H84" s="49">
        <v>44484</v>
      </c>
      <c r="I84" s="47"/>
      <c r="J84" s="57">
        <v>9599.9</v>
      </c>
      <c r="K84" s="57">
        <v>400.09999999999997</v>
      </c>
      <c r="L84" s="57"/>
      <c r="M84" s="57"/>
      <c r="N84" s="58">
        <f t="shared" si="3"/>
        <v>10000</v>
      </c>
      <c r="O84" s="57"/>
      <c r="P84" s="57"/>
      <c r="Q84" s="57"/>
      <c r="R84" s="57"/>
      <c r="S84" s="59">
        <f t="shared" si="4"/>
        <v>0</v>
      </c>
      <c r="T84" s="59">
        <f t="shared" si="5"/>
        <v>10000</v>
      </c>
    </row>
    <row r="85" spans="2:21" s="35" customFormat="1" ht="24.9" customHeight="1">
      <c r="B85" s="71"/>
      <c r="C85" s="105" t="s">
        <v>42</v>
      </c>
      <c r="D85" s="105"/>
      <c r="E85" s="105"/>
      <c r="F85" s="105"/>
      <c r="G85" s="105"/>
      <c r="H85" s="106"/>
      <c r="I85" s="105"/>
      <c r="J85" s="75">
        <f>SUM(J19:J84)</f>
        <v>890822.70000000019</v>
      </c>
      <c r="K85" s="75">
        <f>SUM(K19:K84)</f>
        <v>10242.950000000001</v>
      </c>
      <c r="L85" s="75">
        <f t="shared" ref="L85:M85" si="6">SUM(L19:L84)</f>
        <v>0</v>
      </c>
      <c r="M85" s="75">
        <f t="shared" si="6"/>
        <v>0</v>
      </c>
      <c r="N85" s="75">
        <f>SUM(N19:N84)</f>
        <v>901065.65000000014</v>
      </c>
      <c r="O85" s="75">
        <f>SUM(O19:O84)</f>
        <v>45015.650000000016</v>
      </c>
      <c r="P85" s="75">
        <f t="shared" ref="P85:R85" si="7">SUM(P19:P84)</f>
        <v>0</v>
      </c>
      <c r="Q85" s="75">
        <f t="shared" si="7"/>
        <v>0</v>
      </c>
      <c r="R85" s="75">
        <f t="shared" si="7"/>
        <v>0</v>
      </c>
      <c r="S85" s="75">
        <f>SUM(S19:S84)</f>
        <v>45015.650000000016</v>
      </c>
      <c r="T85" s="75">
        <f>SUM(T19:T84)</f>
        <v>856050</v>
      </c>
      <c r="U85" s="76"/>
    </row>
    <row r="86" spans="2:21">
      <c r="C86" s="77"/>
      <c r="D86" s="77"/>
      <c r="E86" s="77"/>
      <c r="F86" s="78"/>
      <c r="G86" s="77"/>
      <c r="H86" s="79"/>
      <c r="I86" s="77"/>
      <c r="J86" s="80">
        <v>890822.7</v>
      </c>
      <c r="K86" s="80">
        <v>10242.950000000001</v>
      </c>
      <c r="L86" s="77"/>
      <c r="M86" s="77"/>
      <c r="N86" s="80"/>
      <c r="O86" s="81"/>
      <c r="P86" s="80"/>
      <c r="Q86" s="80"/>
      <c r="R86" s="80"/>
      <c r="S86" s="81">
        <v>45015.65</v>
      </c>
      <c r="T86" s="82">
        <f>+J86+K86-S86</f>
        <v>856049.99999999988</v>
      </c>
    </row>
    <row r="87" spans="2:21" s="30" customFormat="1">
      <c r="B87" s="36"/>
      <c r="C87" s="36"/>
      <c r="D87" s="36"/>
      <c r="E87" s="36"/>
      <c r="F87" s="83"/>
      <c r="G87" s="36"/>
      <c r="I87" s="36"/>
      <c r="J87" s="84">
        <f>+J86-J85</f>
        <v>0</v>
      </c>
      <c r="K87" s="84">
        <f>+K86-K85</f>
        <v>0</v>
      </c>
      <c r="L87" s="36"/>
      <c r="M87" s="36"/>
      <c r="N87" s="84">
        <f>+J85+K85</f>
        <v>901065.65000000014</v>
      </c>
      <c r="O87" s="85"/>
      <c r="P87" s="84"/>
      <c r="Q87" s="85"/>
      <c r="R87" s="85"/>
      <c r="S87" s="84">
        <f>+S86-S85</f>
        <v>0</v>
      </c>
      <c r="T87" s="84">
        <f>+N85-S85</f>
        <v>856050.00000000012</v>
      </c>
    </row>
    <row r="88" spans="2:21" s="30" customFormat="1">
      <c r="B88" s="36"/>
      <c r="C88" s="36"/>
      <c r="D88" s="36"/>
      <c r="E88" s="36"/>
      <c r="F88" s="83"/>
      <c r="G88" s="36"/>
      <c r="I88" s="36"/>
      <c r="J88" s="36"/>
      <c r="K88" s="36"/>
      <c r="L88" s="36"/>
      <c r="M88" s="36"/>
      <c r="N88" s="84"/>
      <c r="O88" s="85"/>
      <c r="P88" s="84"/>
      <c r="Q88" s="85"/>
      <c r="R88" s="85"/>
      <c r="S88" s="85"/>
    </row>
    <row r="89" spans="2:21" s="87" customFormat="1" ht="36" customHeight="1">
      <c r="B89" s="140" t="s">
        <v>43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</row>
    <row r="90" spans="2:21" s="87" customFormat="1">
      <c r="B90" s="88"/>
      <c r="F90" s="89"/>
      <c r="H90" s="90"/>
    </row>
    <row r="91" spans="2:21" s="87" customFormat="1">
      <c r="B91" s="88"/>
      <c r="F91" s="89"/>
      <c r="H91" s="90"/>
    </row>
    <row r="92" spans="2:21" s="87" customFormat="1">
      <c r="B92" s="88"/>
      <c r="F92" s="89"/>
      <c r="H92" s="90"/>
    </row>
    <row r="93" spans="2:21" s="87" customFormat="1">
      <c r="B93" s="88"/>
      <c r="F93" s="89"/>
      <c r="H93" s="90"/>
    </row>
    <row r="94" spans="2:21" s="87" customFormat="1">
      <c r="B94" s="88"/>
      <c r="F94" s="89"/>
      <c r="H94" s="90"/>
    </row>
    <row r="95" spans="2:21" s="87" customFormat="1">
      <c r="B95" s="88"/>
      <c r="F95" s="89"/>
      <c r="H95" s="90"/>
    </row>
    <row r="96" spans="2:21" s="87" customFormat="1">
      <c r="B96" s="88"/>
      <c r="F96" s="89"/>
      <c r="H96" s="90"/>
    </row>
    <row r="97" spans="3:18" s="30" customFormat="1">
      <c r="F97" s="31"/>
      <c r="J97" s="36"/>
      <c r="K97" s="36"/>
      <c r="L97" s="36"/>
      <c r="M97" s="36"/>
      <c r="N97" s="36"/>
      <c r="O97" s="36"/>
      <c r="P97" s="36"/>
    </row>
    <row r="98" spans="3:18" s="30" customFormat="1">
      <c r="F98" s="31"/>
      <c r="J98" s="36"/>
      <c r="K98" s="36"/>
      <c r="L98" s="36"/>
      <c r="M98" s="36"/>
      <c r="N98" s="36"/>
      <c r="O98" s="36"/>
      <c r="P98" s="36"/>
    </row>
    <row r="99" spans="3:18" s="30" customFormat="1">
      <c r="F99" s="31"/>
      <c r="J99" s="36"/>
      <c r="K99" s="36"/>
      <c r="L99" s="36"/>
      <c r="M99" s="36"/>
      <c r="N99" s="36"/>
      <c r="O99" s="36"/>
      <c r="P99" s="36"/>
    </row>
    <row r="100" spans="3:18" s="30" customFormat="1">
      <c r="F100" s="31"/>
      <c r="J100" s="36"/>
      <c r="K100" s="36"/>
      <c r="L100" s="36"/>
      <c r="M100" s="36"/>
      <c r="N100" s="36"/>
      <c r="O100" s="36"/>
      <c r="P100" s="36"/>
    </row>
    <row r="101" spans="3:18" s="30" customFormat="1">
      <c r="F101" s="31"/>
      <c r="J101" s="36"/>
      <c r="K101" s="36"/>
      <c r="L101" s="36"/>
      <c r="M101" s="36"/>
      <c r="N101" s="36"/>
      <c r="O101" s="36"/>
      <c r="P101" s="36"/>
    </row>
    <row r="102" spans="3:18" s="30" customFormat="1">
      <c r="F102" s="31"/>
      <c r="J102" s="36"/>
      <c r="K102" s="36"/>
      <c r="L102" s="36"/>
      <c r="M102" s="36"/>
      <c r="N102" s="36"/>
      <c r="O102" s="36"/>
      <c r="P102" s="36"/>
    </row>
    <row r="103" spans="3:18">
      <c r="C103" s="77"/>
      <c r="D103" s="77"/>
      <c r="E103" s="77"/>
      <c r="F103" s="78"/>
      <c r="G103" s="77"/>
      <c r="H103" s="79"/>
      <c r="I103" s="77"/>
      <c r="J103" s="77"/>
      <c r="K103" s="77"/>
      <c r="L103" s="77"/>
      <c r="M103" s="77"/>
      <c r="N103" s="77"/>
      <c r="O103" s="77"/>
      <c r="P103" s="77"/>
      <c r="Q103" s="77"/>
      <c r="R103" s="77"/>
    </row>
  </sheetData>
  <sheetProtection formatCells="0" formatColumns="0" formatRows="0" insertColumns="0" insertRows="0" deleteColumns="0" deleteRows="0" selectLockedCells="1"/>
  <autoFilter ref="A19:U19" xr:uid="{00000000-0009-0000-0000-000003000000}"/>
  <mergeCells count="17">
    <mergeCell ref="P16:R16"/>
    <mergeCell ref="B18:T18"/>
    <mergeCell ref="B89:T89"/>
    <mergeCell ref="H15:H16"/>
    <mergeCell ref="I15:I16"/>
    <mergeCell ref="J15:M15"/>
    <mergeCell ref="N15:N16"/>
    <mergeCell ref="O15:R15"/>
    <mergeCell ref="S15:S16"/>
    <mergeCell ref="B15:B16"/>
    <mergeCell ref="C15:C16"/>
    <mergeCell ref="D15:D16"/>
    <mergeCell ref="E15:E16"/>
    <mergeCell ref="F15:F16"/>
    <mergeCell ref="G15:G16"/>
    <mergeCell ref="T15:T16"/>
    <mergeCell ref="L16:M16"/>
  </mergeCells>
  <dataValidations count="1">
    <dataValidation type="list" allowBlank="1" showInputMessage="1" showErrorMessage="1" sqref="B12" xr:uid="{00000000-0002-0000-0300-000000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ANEXO 2</vt:lpstr>
      <vt:lpstr>ANEXO 3 </vt:lpstr>
      <vt:lpstr>ANEXO 3 patricia</vt:lpstr>
    </vt:vector>
  </TitlesOfParts>
  <Company>ORGANO DE FISCALIZACION SUPERIOR DE PUEBLA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 PABLO ANICANO</cp:lastModifiedBy>
  <cp:lastPrinted>2023-04-18T22:49:16Z</cp:lastPrinted>
  <dcterms:created xsi:type="dcterms:W3CDTF">2006-04-05T14:59:27Z</dcterms:created>
  <dcterms:modified xsi:type="dcterms:W3CDTF">2026-04-16T18:39:09Z</dcterms:modified>
</cp:coreProperties>
</file>